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ucrare CCA\Orientare sperante\Recomandări preg. speranțe\"/>
    </mc:Choice>
  </mc:AlternateContent>
  <xr:revisionPtr revIDLastSave="0" documentId="13_ncr:1_{9F86278B-DEB8-4948-8F7E-ED38DCA61E20}" xr6:coauthVersionLast="47" xr6:coauthVersionMax="47" xr10:uidLastSave="{00000000-0000-0000-0000-000000000000}"/>
  <bookViews>
    <workbookView xWindow="384" yWindow="72" windowWidth="22068" windowHeight="12168" xr2:uid="{00000000-000D-0000-FFFF-FFFF00000000}"/>
  </bookViews>
  <sheets>
    <sheet name="Trim II" sheetId="7" r:id="rId1"/>
    <sheet name="Trim I" sheetId="1" r:id="rId2"/>
    <sheet name="Micro1" sheetId="2" r:id="rId3"/>
    <sheet name="Micro2" sheetId="5" r:id="rId4"/>
    <sheet name="Micro3" sheetId="3" r:id="rId5"/>
    <sheet name="Micro4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7" l="1"/>
  <c r="E7" i="7" s="1"/>
  <c r="F9" i="7"/>
  <c r="E9" i="7" s="1"/>
  <c r="F10" i="7"/>
  <c r="F11" i="7"/>
  <c r="E11" i="7" s="1"/>
  <c r="F12" i="7"/>
  <c r="F13" i="7"/>
  <c r="F14" i="7"/>
  <c r="E14" i="7" s="1"/>
  <c r="F16" i="7"/>
  <c r="E16" i="7" s="1"/>
  <c r="F17" i="7"/>
  <c r="E17" i="7" s="1"/>
  <c r="F19" i="7"/>
  <c r="F20" i="7"/>
  <c r="E20" i="7" s="1"/>
  <c r="E10" i="7"/>
  <c r="E12" i="7"/>
  <c r="E13" i="7"/>
  <c r="E19" i="7"/>
  <c r="F6" i="7"/>
  <c r="E6" i="7" s="1"/>
  <c r="AC27" i="7"/>
  <c r="AB27" i="7"/>
  <c r="AA27" i="7"/>
  <c r="Z27" i="7"/>
  <c r="AC18" i="7"/>
  <c r="AB18" i="7"/>
  <c r="AA18" i="7"/>
  <c r="Z18" i="7"/>
  <c r="AC15" i="7"/>
  <c r="AB15" i="7"/>
  <c r="AA15" i="7"/>
  <c r="Z15" i="7"/>
  <c r="AC8" i="7"/>
  <c r="AC21" i="7" s="1"/>
  <c r="AC22" i="7" s="1"/>
  <c r="AB8" i="7"/>
  <c r="AB21" i="7" s="1"/>
  <c r="AB22" i="7" s="1"/>
  <c r="AA8" i="7"/>
  <c r="AA21" i="7" s="1"/>
  <c r="AA22" i="7" s="1"/>
  <c r="Z8" i="7"/>
  <c r="Z21" i="7" s="1"/>
  <c r="Z22" i="7" s="1"/>
  <c r="Y27" i="7"/>
  <c r="X27" i="7"/>
  <c r="W27" i="7"/>
  <c r="V27" i="7"/>
  <c r="Y18" i="7"/>
  <c r="X18" i="7"/>
  <c r="W18" i="7"/>
  <c r="V18" i="7"/>
  <c r="Y15" i="7"/>
  <c r="X15" i="7"/>
  <c r="W15" i="7"/>
  <c r="V15" i="7"/>
  <c r="Y8" i="7"/>
  <c r="X8" i="7"/>
  <c r="W8" i="7"/>
  <c r="V8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6" i="7"/>
  <c r="F25" i="7"/>
  <c r="F27" i="7" s="1"/>
  <c r="U18" i="7"/>
  <c r="U21" i="7" s="1"/>
  <c r="U22" i="7" s="1"/>
  <c r="T18" i="7"/>
  <c r="S18" i="7"/>
  <c r="R18" i="7"/>
  <c r="Q18" i="7"/>
  <c r="P18" i="7"/>
  <c r="O18" i="7"/>
  <c r="N18" i="7"/>
  <c r="M18" i="7"/>
  <c r="L18" i="7"/>
  <c r="K18" i="7"/>
  <c r="J18" i="7"/>
  <c r="I18" i="7"/>
  <c r="I21" i="7" s="1"/>
  <c r="I22" i="7" s="1"/>
  <c r="H18" i="7"/>
  <c r="G18" i="7"/>
  <c r="F18" i="7" s="1"/>
  <c r="E18" i="7" s="1"/>
  <c r="D18" i="7"/>
  <c r="D20" i="7" s="1"/>
  <c r="U15" i="7"/>
  <c r="T15" i="7"/>
  <c r="S15" i="7"/>
  <c r="R15" i="7"/>
  <c r="Q15" i="7"/>
  <c r="P15" i="7"/>
  <c r="O15" i="7"/>
  <c r="N15" i="7"/>
  <c r="N21" i="7" s="1"/>
  <c r="N22" i="7" s="1"/>
  <c r="M15" i="7"/>
  <c r="L15" i="7"/>
  <c r="K15" i="7"/>
  <c r="J15" i="7"/>
  <c r="I15" i="7"/>
  <c r="H15" i="7"/>
  <c r="G15" i="7"/>
  <c r="F15" i="7" s="1"/>
  <c r="E15" i="7" s="1"/>
  <c r="D15" i="7"/>
  <c r="D17" i="7" s="1"/>
  <c r="U8" i="7"/>
  <c r="T8" i="7"/>
  <c r="T21" i="7" s="1"/>
  <c r="T22" i="7" s="1"/>
  <c r="S8" i="7"/>
  <c r="R8" i="7"/>
  <c r="Q8" i="7"/>
  <c r="P8" i="7"/>
  <c r="O8" i="7"/>
  <c r="N8" i="7"/>
  <c r="M8" i="7"/>
  <c r="M21" i="7" s="1"/>
  <c r="M22" i="7" s="1"/>
  <c r="L8" i="7"/>
  <c r="L21" i="7" s="1"/>
  <c r="L22" i="7" s="1"/>
  <c r="K8" i="7"/>
  <c r="J8" i="7"/>
  <c r="I8" i="7"/>
  <c r="H8" i="7"/>
  <c r="H21" i="7" s="1"/>
  <c r="H22" i="7" s="1"/>
  <c r="G8" i="7"/>
  <c r="D8" i="7"/>
  <c r="D11" i="7" s="1"/>
  <c r="D7" i="7"/>
  <c r="D6" i="7"/>
  <c r="D18" i="1"/>
  <c r="D20" i="1" s="1"/>
  <c r="D15" i="1"/>
  <c r="D16" i="1" s="1"/>
  <c r="D8" i="1"/>
  <c r="D9" i="1" s="1"/>
  <c r="D7" i="1"/>
  <c r="D6" i="1"/>
  <c r="D24" i="5"/>
  <c r="D23" i="5"/>
  <c r="D22" i="5"/>
  <c r="L21" i="5"/>
  <c r="K21" i="5"/>
  <c r="J21" i="5"/>
  <c r="I21" i="5"/>
  <c r="D21" i="5" s="1"/>
  <c r="H21" i="5"/>
  <c r="G21" i="5"/>
  <c r="F21" i="5"/>
  <c r="C21" i="5"/>
  <c r="D20" i="5"/>
  <c r="D19" i="5"/>
  <c r="L18" i="5"/>
  <c r="K18" i="5"/>
  <c r="J18" i="5"/>
  <c r="I18" i="5"/>
  <c r="H18" i="5"/>
  <c r="D18" i="5" s="1"/>
  <c r="G18" i="5"/>
  <c r="F18" i="5"/>
  <c r="C18" i="5"/>
  <c r="D17" i="5"/>
  <c r="D16" i="5"/>
  <c r="D15" i="5"/>
  <c r="D14" i="5"/>
  <c r="D13" i="5"/>
  <c r="D12" i="5"/>
  <c r="D11" i="5" s="1"/>
  <c r="L11" i="5"/>
  <c r="K11" i="5"/>
  <c r="J11" i="5"/>
  <c r="I11" i="5"/>
  <c r="H11" i="5"/>
  <c r="G11" i="5"/>
  <c r="F11" i="5"/>
  <c r="C11" i="5"/>
  <c r="D10" i="5"/>
  <c r="D9" i="5"/>
  <c r="L8" i="5"/>
  <c r="L32" i="5" s="1"/>
  <c r="K8" i="5"/>
  <c r="K32" i="5" s="1"/>
  <c r="J8" i="5"/>
  <c r="J32" i="5" s="1"/>
  <c r="I8" i="5"/>
  <c r="I32" i="5" s="1"/>
  <c r="H8" i="5"/>
  <c r="H32" i="5" s="1"/>
  <c r="G8" i="5"/>
  <c r="G32" i="5" s="1"/>
  <c r="F8" i="5"/>
  <c r="F32" i="5" s="1"/>
  <c r="D8" i="5"/>
  <c r="C8" i="5"/>
  <c r="D7" i="5"/>
  <c r="D24" i="4"/>
  <c r="D23" i="4"/>
  <c r="D22" i="4"/>
  <c r="L21" i="4"/>
  <c r="K21" i="4"/>
  <c r="J21" i="4"/>
  <c r="I21" i="4"/>
  <c r="H21" i="4"/>
  <c r="G21" i="4"/>
  <c r="D21" i="4" s="1"/>
  <c r="F21" i="4"/>
  <c r="C21" i="4"/>
  <c r="D20" i="4"/>
  <c r="D19" i="4"/>
  <c r="L18" i="4"/>
  <c r="K18" i="4"/>
  <c r="J18" i="4"/>
  <c r="I18" i="4"/>
  <c r="H18" i="4"/>
  <c r="G18" i="4"/>
  <c r="F18" i="4"/>
  <c r="D18" i="4" s="1"/>
  <c r="C18" i="4"/>
  <c r="D17" i="4"/>
  <c r="D16" i="4"/>
  <c r="D15" i="4"/>
  <c r="D14" i="4"/>
  <c r="D13" i="4"/>
  <c r="D12" i="4"/>
  <c r="L11" i="4"/>
  <c r="K11" i="4"/>
  <c r="J11" i="4"/>
  <c r="I11" i="4"/>
  <c r="H11" i="4"/>
  <c r="G11" i="4"/>
  <c r="F11" i="4"/>
  <c r="D11" i="4"/>
  <c r="C11" i="4"/>
  <c r="D10" i="4"/>
  <c r="D9" i="4"/>
  <c r="L8" i="4"/>
  <c r="L32" i="4" s="1"/>
  <c r="K8" i="4"/>
  <c r="K32" i="4" s="1"/>
  <c r="J8" i="4"/>
  <c r="J32" i="4" s="1"/>
  <c r="I8" i="4"/>
  <c r="I32" i="4" s="1"/>
  <c r="H8" i="4"/>
  <c r="H32" i="4" s="1"/>
  <c r="G8" i="4"/>
  <c r="G32" i="4" s="1"/>
  <c r="F8" i="4"/>
  <c r="F32" i="4" s="1"/>
  <c r="D8" i="4"/>
  <c r="C8" i="4"/>
  <c r="D7" i="4"/>
  <c r="C12" i="3"/>
  <c r="C11" i="3" s="1"/>
  <c r="D24" i="3"/>
  <c r="D23" i="3"/>
  <c r="D22" i="3"/>
  <c r="L21" i="3"/>
  <c r="K21" i="3"/>
  <c r="J21" i="3"/>
  <c r="I21" i="3"/>
  <c r="H21" i="3"/>
  <c r="G21" i="3"/>
  <c r="F21" i="3"/>
  <c r="D21" i="3" s="1"/>
  <c r="C21" i="3"/>
  <c r="D20" i="3"/>
  <c r="D19" i="3"/>
  <c r="L18" i="3"/>
  <c r="K18" i="3"/>
  <c r="J18" i="3"/>
  <c r="I18" i="3"/>
  <c r="H18" i="3"/>
  <c r="G18" i="3"/>
  <c r="F18" i="3"/>
  <c r="C18" i="3"/>
  <c r="D17" i="3"/>
  <c r="D16" i="3"/>
  <c r="D15" i="3"/>
  <c r="D14" i="3"/>
  <c r="D13" i="3"/>
  <c r="D12" i="3"/>
  <c r="D11" i="3" s="1"/>
  <c r="L11" i="3"/>
  <c r="K11" i="3"/>
  <c r="J11" i="3"/>
  <c r="I11" i="3"/>
  <c r="H11" i="3"/>
  <c r="G11" i="3"/>
  <c r="F11" i="3"/>
  <c r="D10" i="3"/>
  <c r="D9" i="3"/>
  <c r="D8" i="3" s="1"/>
  <c r="L8" i="3"/>
  <c r="L32" i="3" s="1"/>
  <c r="K8" i="3"/>
  <c r="J8" i="3"/>
  <c r="J32" i="3" s="1"/>
  <c r="I8" i="3"/>
  <c r="H8" i="3"/>
  <c r="G8" i="3"/>
  <c r="F8" i="3"/>
  <c r="C8" i="3"/>
  <c r="D7" i="3"/>
  <c r="J32" i="2"/>
  <c r="D24" i="2"/>
  <c r="D23" i="2"/>
  <c r="D22" i="2"/>
  <c r="L21" i="2"/>
  <c r="K21" i="2"/>
  <c r="J21" i="2"/>
  <c r="I21" i="2"/>
  <c r="H21" i="2"/>
  <c r="G21" i="2"/>
  <c r="F21" i="2"/>
  <c r="D21" i="2"/>
  <c r="C21" i="2"/>
  <c r="D20" i="2"/>
  <c r="D19" i="2"/>
  <c r="L18" i="2"/>
  <c r="K18" i="2"/>
  <c r="J18" i="2"/>
  <c r="I18" i="2"/>
  <c r="H18" i="2"/>
  <c r="G18" i="2"/>
  <c r="F18" i="2"/>
  <c r="D18" i="2"/>
  <c r="C18" i="2"/>
  <c r="D17" i="2"/>
  <c r="D16" i="2"/>
  <c r="D15" i="2"/>
  <c r="D14" i="2"/>
  <c r="D13" i="2"/>
  <c r="D12" i="2"/>
  <c r="L11" i="2"/>
  <c r="K11" i="2"/>
  <c r="J11" i="2"/>
  <c r="I11" i="2"/>
  <c r="H11" i="2"/>
  <c r="G11" i="2"/>
  <c r="F11" i="2"/>
  <c r="C11" i="2"/>
  <c r="D10" i="2"/>
  <c r="D9" i="2"/>
  <c r="L8" i="2"/>
  <c r="L32" i="2" s="1"/>
  <c r="K8" i="2"/>
  <c r="K32" i="2" s="1"/>
  <c r="J8" i="2"/>
  <c r="I8" i="2"/>
  <c r="I32" i="2" s="1"/>
  <c r="H8" i="2"/>
  <c r="H32" i="2" s="1"/>
  <c r="G8" i="2"/>
  <c r="G32" i="2" s="1"/>
  <c r="F8" i="2"/>
  <c r="D8" i="2"/>
  <c r="C8" i="2"/>
  <c r="D7" i="2"/>
  <c r="D12" i="7" l="1"/>
  <c r="D9" i="7"/>
  <c r="J21" i="7"/>
  <c r="J22" i="7" s="1"/>
  <c r="K21" i="7"/>
  <c r="K22" i="7" s="1"/>
  <c r="P21" i="7"/>
  <c r="P22" i="7" s="1"/>
  <c r="V21" i="7"/>
  <c r="V22" i="7" s="1"/>
  <c r="Q21" i="7"/>
  <c r="Q22" i="7" s="1"/>
  <c r="W21" i="7"/>
  <c r="W22" i="7" s="1"/>
  <c r="O21" i="7"/>
  <c r="O22" i="7" s="1"/>
  <c r="R21" i="7"/>
  <c r="R22" i="7" s="1"/>
  <c r="X21" i="7"/>
  <c r="X22" i="7" s="1"/>
  <c r="G21" i="7"/>
  <c r="G22" i="7" s="1"/>
  <c r="S21" i="7"/>
  <c r="S22" i="7" s="1"/>
  <c r="Y21" i="7"/>
  <c r="Y22" i="7" s="1"/>
  <c r="F8" i="7"/>
  <c r="E8" i="7" s="1"/>
  <c r="D13" i="7"/>
  <c r="D19" i="7"/>
  <c r="D16" i="7"/>
  <c r="D10" i="7"/>
  <c r="D14" i="7"/>
  <c r="D11" i="1"/>
  <c r="D14" i="1"/>
  <c r="D10" i="1"/>
  <c r="D12" i="1"/>
  <c r="D13" i="1"/>
  <c r="D17" i="1"/>
  <c r="D19" i="1"/>
  <c r="D11" i="2"/>
  <c r="D25" i="2" s="1"/>
  <c r="F32" i="2"/>
  <c r="D25" i="5"/>
  <c r="D25" i="4"/>
  <c r="I32" i="3"/>
  <c r="D18" i="3"/>
  <c r="D25" i="3" s="1"/>
  <c r="K32" i="3"/>
  <c r="G32" i="3"/>
  <c r="F32" i="3"/>
  <c r="H32" i="3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F26" i="1"/>
  <c r="F2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G18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G15" i="1"/>
  <c r="H8" i="1"/>
  <c r="I8" i="1"/>
  <c r="J8" i="1"/>
  <c r="J21" i="1" s="1"/>
  <c r="K8" i="1"/>
  <c r="L8" i="1"/>
  <c r="M8" i="1"/>
  <c r="N8" i="1"/>
  <c r="O8" i="1"/>
  <c r="P8" i="1"/>
  <c r="Q8" i="1"/>
  <c r="R8" i="1"/>
  <c r="S8" i="1"/>
  <c r="T8" i="1"/>
  <c r="U8" i="1"/>
  <c r="G8" i="1"/>
  <c r="G21" i="1" s="1"/>
  <c r="F7" i="1"/>
  <c r="E7" i="1" s="1"/>
  <c r="F9" i="1"/>
  <c r="E9" i="1" s="1"/>
  <c r="F10" i="1"/>
  <c r="E10" i="1" s="1"/>
  <c r="F12" i="1"/>
  <c r="E12" i="1" s="1"/>
  <c r="F13" i="1"/>
  <c r="E13" i="1" s="1"/>
  <c r="F14" i="1"/>
  <c r="E14" i="1" s="1"/>
  <c r="F16" i="1"/>
  <c r="E16" i="1" s="1"/>
  <c r="F17" i="1"/>
  <c r="E17" i="1" s="1"/>
  <c r="F19" i="1"/>
  <c r="E19" i="1" s="1"/>
  <c r="F20" i="1"/>
  <c r="E20" i="1" s="1"/>
  <c r="F6" i="1"/>
  <c r="E6" i="1" s="1"/>
  <c r="F23" i="7" l="1"/>
  <c r="F24" i="7" s="1"/>
  <c r="P21" i="1"/>
  <c r="P22" i="1" s="1"/>
  <c r="N21" i="1"/>
  <c r="N22" i="1" s="1"/>
  <c r="U21" i="1"/>
  <c r="O21" i="1"/>
  <c r="O22" i="1" s="1"/>
  <c r="L21" i="1"/>
  <c r="I21" i="1"/>
  <c r="I22" i="1" s="1"/>
  <c r="T21" i="1"/>
  <c r="T22" i="1" s="1"/>
  <c r="S21" i="1"/>
  <c r="S22" i="1" s="1"/>
  <c r="M21" i="1"/>
  <c r="M22" i="1" s="1"/>
  <c r="K21" i="1"/>
  <c r="K22" i="1" s="1"/>
  <c r="R21" i="1"/>
  <c r="R22" i="1" s="1"/>
  <c r="Q21" i="1"/>
  <c r="Q22" i="1" s="1"/>
  <c r="H21" i="1"/>
  <c r="H22" i="1" s="1"/>
  <c r="F27" i="1"/>
  <c r="F18" i="1"/>
  <c r="E18" i="1" s="1"/>
  <c r="F15" i="1"/>
  <c r="E15" i="1" s="1"/>
  <c r="U22" i="1"/>
  <c r="L22" i="1"/>
  <c r="J22" i="1"/>
  <c r="F8" i="1"/>
  <c r="E8" i="1" s="1"/>
  <c r="F23" i="1" l="1"/>
  <c r="F24" i="1" s="1"/>
  <c r="G22" i="1"/>
  <c r="F11" i="1" l="1"/>
  <c r="E11" i="1" l="1"/>
</calcChain>
</file>

<file path=xl/sharedStrings.xml><?xml version="1.0" encoding="utf-8"?>
<sst xmlns="http://schemas.openxmlformats.org/spreadsheetml/2006/main" count="325" uniqueCount="114">
  <si>
    <t>5-11</t>
  </si>
  <si>
    <t>12-18</t>
  </si>
  <si>
    <t>19-25</t>
  </si>
  <si>
    <t>26-2</t>
  </si>
  <si>
    <t>SEPTEMBRIE</t>
  </si>
  <si>
    <t>3-9</t>
  </si>
  <si>
    <t>10-16</t>
  </si>
  <si>
    <t>17-23</t>
  </si>
  <si>
    <t>24-30</t>
  </si>
  <si>
    <t>OCTOMBRIE</t>
  </si>
  <si>
    <t>31-6</t>
  </si>
  <si>
    <t>7-13</t>
  </si>
  <si>
    <t>14-20</t>
  </si>
  <si>
    <t>21-27</t>
  </si>
  <si>
    <t>NOIEMBRIE</t>
  </si>
  <si>
    <t>28-4</t>
  </si>
  <si>
    <t>DECEMBRIE</t>
  </si>
  <si>
    <t>COMPONENTELE MODELULUI</t>
  </si>
  <si>
    <t>Planif.</t>
  </si>
  <si>
    <t>REALIZAT</t>
  </si>
  <si>
    <r>
      <t xml:space="preserve">I.  </t>
    </r>
    <r>
      <rPr>
        <b/>
        <i/>
        <sz val="10"/>
        <color theme="1"/>
        <rFont val="Calibri"/>
        <family val="2"/>
        <scheme val="minor"/>
      </rPr>
      <t xml:space="preserve"> PREG.ORG. EFORT</t>
    </r>
  </si>
  <si>
    <r>
      <t xml:space="preserve">II.      </t>
    </r>
    <r>
      <rPr>
        <b/>
        <i/>
        <sz val="10"/>
        <color theme="1"/>
        <rFont val="Calibri"/>
        <family val="2"/>
        <scheme val="minor"/>
      </rPr>
      <t>PREG. FIZICA</t>
    </r>
  </si>
  <si>
    <t xml:space="preserve">Ore </t>
  </si>
  <si>
    <r>
      <t>III.</t>
    </r>
    <r>
      <rPr>
        <b/>
        <i/>
        <sz val="10"/>
        <color theme="1"/>
        <rFont val="Calibri"/>
        <family val="2"/>
        <scheme val="minor"/>
      </rPr>
      <t xml:space="preserve"> PREG TH-TAC  INDIV</t>
    </r>
  </si>
  <si>
    <t xml:space="preserve"> -  serviciu de sus -planat</t>
  </si>
  <si>
    <t>-preluare din serviciu</t>
  </si>
  <si>
    <t>- lovitura de atac</t>
  </si>
  <si>
    <t>-blocaj individual</t>
  </si>
  <si>
    <t>-preluare din atac</t>
  </si>
  <si>
    <t>RIDICARE</t>
  </si>
  <si>
    <t>IV.PREG. TH-TAC. COL</t>
  </si>
  <si>
    <t>Perm.</t>
  </si>
  <si>
    <t>B5(mare)</t>
  </si>
  <si>
    <t>B3( medie)</t>
  </si>
  <si>
    <t>B1(mica)</t>
  </si>
  <si>
    <t xml:space="preserve"> Structura 1 de joc</t>
  </si>
  <si>
    <t>Structura 2 de joc</t>
  </si>
  <si>
    <t>V. JOC  BILATERAL</t>
  </si>
  <si>
    <t xml:space="preserve"> Joc  cu efectiv redus</t>
  </si>
  <si>
    <t>Joc cu efectiv complet</t>
  </si>
  <si>
    <t>V/min</t>
  </si>
  <si>
    <t>V/h</t>
  </si>
  <si>
    <t>Vo;um planif.</t>
  </si>
  <si>
    <t>Pondere volum recomandat</t>
  </si>
  <si>
    <t>ESALONAREA VOLUMULUI ACTIUNILOR TEHNICO-TACTICE</t>
  </si>
  <si>
    <t>VOLUM  PE SĂPTĂMÂNĂ</t>
  </si>
  <si>
    <t>VOLUM PE 15 SAPTAMANI</t>
  </si>
  <si>
    <t>VOLUM SUPLIMENTAR COMP OFICIALE</t>
  </si>
  <si>
    <t>T 1</t>
  </si>
  <si>
    <t>T 2</t>
  </si>
  <si>
    <t>TOTAL</t>
  </si>
  <si>
    <t xml:space="preserve">MICROCICLU SAPTAMANAL DE PREGATIRE  </t>
  </si>
  <si>
    <t>Echipa:</t>
  </si>
  <si>
    <t>Profesor:</t>
  </si>
  <si>
    <t>Perioada :</t>
  </si>
  <si>
    <t>05-11.09.2022</t>
  </si>
  <si>
    <t>VOLUM</t>
  </si>
  <si>
    <t>Ziua   / data</t>
  </si>
  <si>
    <t>LUNI</t>
  </si>
  <si>
    <t xml:space="preserve">MARTI </t>
  </si>
  <si>
    <t>MIERCURI</t>
  </si>
  <si>
    <t>JOI</t>
  </si>
  <si>
    <t>VINERI</t>
  </si>
  <si>
    <t>SAMBATA</t>
  </si>
  <si>
    <t>DUMINICA</t>
  </si>
  <si>
    <t>Planificat</t>
  </si>
  <si>
    <t>Realizat</t>
  </si>
  <si>
    <t>1. Pregatirea org. pt. effort</t>
  </si>
  <si>
    <t>2. Pregatire fizica</t>
  </si>
  <si>
    <t xml:space="preserve"> generala</t>
  </si>
  <si>
    <t xml:space="preserve"> specifica</t>
  </si>
  <si>
    <t>3. Pregatire the-tac. Individ.</t>
  </si>
  <si>
    <t>serviciu de sus planat</t>
  </si>
  <si>
    <t>preluare din serviciu</t>
  </si>
  <si>
    <t>Lovitura atac</t>
  </si>
  <si>
    <t xml:space="preserve">Blocaj </t>
  </si>
  <si>
    <t>Preluare atac</t>
  </si>
  <si>
    <t>4. Pregatire the-tac. colectiva</t>
  </si>
  <si>
    <t>Structura 1 de joc</t>
  </si>
  <si>
    <t>5. Joc bilateral</t>
  </si>
  <si>
    <t>cu efectiv redus</t>
  </si>
  <si>
    <t>cu efectiv normal</t>
  </si>
  <si>
    <t>Jocuri oficiale</t>
  </si>
  <si>
    <t>LEGENDA</t>
  </si>
  <si>
    <t>Dezvoltarea fizica generala  2.Consolidare serviciu +preluare serviciu</t>
  </si>
  <si>
    <t>Consolidare lovitura de atac  2.Consolitare S2 de joc cu actiune dom pe constr atac</t>
  </si>
  <si>
    <t xml:space="preserve"> celulele F8-L8 se introduc timp incalzire</t>
  </si>
  <si>
    <t xml:space="preserve">Teme antrenament </t>
  </si>
  <si>
    <t xml:space="preserve">celuluele F10-L11 timpi pt preg fizica </t>
  </si>
  <si>
    <t>celulele F13_l18 se introduc timpii de preg.tehnica</t>
  </si>
  <si>
    <t>Celulele F20-L21 timp de preg tactica</t>
  </si>
  <si>
    <t>celulele F23-L24 timp joc</t>
  </si>
  <si>
    <t>In celulele C8-C24 timpii planificati in esalonare</t>
  </si>
  <si>
    <t>celulele F26-L26 sunt destinate temelor de antren.</t>
  </si>
  <si>
    <t>Volum / antr.</t>
  </si>
  <si>
    <t xml:space="preserve">          Temele de antrenament vor fi formulate conf.</t>
  </si>
  <si>
    <t>cu denumirea lor din "Ghid" adica: initiere/fixare  loc de atac;  Consolidare  lovitura de atac; Perfectionare  lovitura de atac</t>
  </si>
  <si>
    <t>Celulele F26-lL26 sunt blocate , ele exprima volumul de lucru planificat intr-un antrenament</t>
  </si>
  <si>
    <t>celulele D8-D25 sunt blocate ele exprima volumul planificat pe actiuni tehnico-tactice ind/col. Iar valorile trebuie sa fie identice cu celulele C8-C25.</t>
  </si>
  <si>
    <t>micro</t>
  </si>
  <si>
    <t>1.Coloana A sunt componentele modelului .    Coloana B, se regăsește ponderea factorilor antrenamentului la nivel de sperante,  Coloana C Volumul de ore , în funcție de ponderea acțiunilor tehnico-tactice individuale din Ghid.</t>
  </si>
  <si>
    <t>Coloana D,E, reprezintă volumul planificat de în ore și minute. După planificarea volumului valorile din coloana C trebuie să fie egale cu volumul din coloana D.</t>
  </si>
  <si>
    <r>
      <t xml:space="preserve">În coloanee F-T se planifica timpul alocat fiecărui factor al antrenamentului în săptămîna respectivă. Coloana F-T 21,22 sunt volumul de lucru pe săptămînă care trebuie </t>
    </r>
    <r>
      <rPr>
        <b/>
        <i/>
        <sz val="8"/>
        <color rgb="FFFF0000"/>
        <rFont val="Calibri"/>
        <family val="2"/>
        <scheme val="minor"/>
      </rPr>
      <t>să fie egal cu nr antr. X durată antr./săptămînă</t>
    </r>
  </si>
  <si>
    <t>Colona A 25-26 este volumul suplimentar de lucru realizat în timpul jocurilor oficiale.</t>
  </si>
  <si>
    <t xml:space="preserve">VOLUM TOTAL DE LUCRU                    VOLUM 15 SAPT+VOLUM SUPL.           </t>
  </si>
  <si>
    <t>Nr.antr.x Durata x nr. Sapt.plan</t>
  </si>
  <si>
    <t>te</t>
  </si>
  <si>
    <t>NIVEL</t>
  </si>
  <si>
    <t>PROFESOR</t>
  </si>
  <si>
    <t>LPS/CSS</t>
  </si>
  <si>
    <t>PERIOADA</t>
  </si>
  <si>
    <t>SPERANȚE</t>
  </si>
  <si>
    <t>În celula C22 ve-ți introduce  valoarea rezultată din ( Nr. antr/saptamână * durata antrenamentului * nr săptămâni plan.)/60min</t>
  </si>
  <si>
    <t>În celula C22 ve-ți introduce  valoarea rezultată din ( Nr. antr/saptamână * durata antrenamentului * nr săptămâni planif)/60min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</si>
</sst>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Protection="1">
      <protection locked="0"/>
    </xf>
    <xf numFmtId="0" fontId="1" fillId="2" borderId="16" xfId="0" applyFont="1" applyFill="1" applyBorder="1" applyProtection="1"/>
    <xf numFmtId="0" fontId="1" fillId="2" borderId="11" xfId="0" applyFont="1" applyFill="1" applyBorder="1" applyProtection="1"/>
    <xf numFmtId="9" fontId="5" fillId="6" borderId="50" xfId="0" applyNumberFormat="1" applyFont="1" applyFill="1" applyBorder="1" applyProtection="1"/>
    <xf numFmtId="164" fontId="10" fillId="2" borderId="20" xfId="0" applyNumberFormat="1" applyFont="1" applyFill="1" applyBorder="1" applyProtection="1"/>
    <xf numFmtId="0" fontId="10" fillId="2" borderId="21" xfId="0" applyFont="1" applyFill="1" applyBorder="1" applyProtection="1"/>
    <xf numFmtId="9" fontId="4" fillId="6" borderId="39" xfId="0" applyNumberFormat="1" applyFont="1" applyFill="1" applyBorder="1" applyProtection="1"/>
    <xf numFmtId="164" fontId="10" fillId="2" borderId="4" xfId="0" applyNumberFormat="1" applyFont="1" applyFill="1" applyBorder="1" applyProtection="1"/>
    <xf numFmtId="0" fontId="10" fillId="2" borderId="23" xfId="0" applyFont="1" applyFill="1" applyBorder="1" applyProtection="1"/>
    <xf numFmtId="164" fontId="10" fillId="2" borderId="29" xfId="0" applyNumberFormat="1" applyFont="1" applyFill="1" applyBorder="1" applyProtection="1"/>
    <xf numFmtId="0" fontId="10" fillId="2" borderId="30" xfId="0" applyFont="1" applyFill="1" applyBorder="1" applyProtection="1"/>
    <xf numFmtId="9" fontId="1" fillId="6" borderId="55" xfId="0" applyNumberFormat="1" applyFont="1" applyFill="1" applyBorder="1" applyProtection="1"/>
    <xf numFmtId="164" fontId="9" fillId="2" borderId="9" xfId="0" applyNumberFormat="1" applyFont="1" applyFill="1" applyBorder="1" applyProtection="1"/>
    <xf numFmtId="0" fontId="1" fillId="2" borderId="25" xfId="0" applyFont="1" applyFill="1" applyBorder="1" applyProtection="1"/>
    <xf numFmtId="9" fontId="1" fillId="6" borderId="52" xfId="0" applyNumberFormat="1" applyFont="1" applyFill="1" applyBorder="1" applyProtection="1"/>
    <xf numFmtId="164" fontId="9" fillId="2" borderId="20" xfId="0" applyNumberFormat="1" applyFont="1" applyFill="1" applyBorder="1" applyProtection="1"/>
    <xf numFmtId="0" fontId="1" fillId="2" borderId="21" xfId="0" applyFont="1" applyFill="1" applyBorder="1" applyProtection="1"/>
    <xf numFmtId="0" fontId="1" fillId="6" borderId="52" xfId="0" applyFont="1" applyFill="1" applyBorder="1" applyProtection="1"/>
    <xf numFmtId="0" fontId="1" fillId="6" borderId="49" xfId="0" applyFont="1" applyFill="1" applyBorder="1" applyProtection="1"/>
    <xf numFmtId="0" fontId="1" fillId="6" borderId="33" xfId="0" applyFont="1" applyFill="1" applyBorder="1" applyProtection="1"/>
    <xf numFmtId="164" fontId="9" fillId="2" borderId="33" xfId="0" applyNumberFormat="1" applyFont="1" applyFill="1" applyBorder="1" applyProtection="1"/>
    <xf numFmtId="0" fontId="1" fillId="2" borderId="35" xfId="0" applyFont="1" applyFill="1" applyBorder="1" applyProtection="1"/>
    <xf numFmtId="164" fontId="5" fillId="2" borderId="20" xfId="0" applyNumberFormat="1" applyFont="1" applyFill="1" applyBorder="1" applyProtection="1"/>
    <xf numFmtId="0" fontId="1" fillId="2" borderId="30" xfId="0" applyFont="1" applyFill="1" applyBorder="1" applyProtection="1"/>
    <xf numFmtId="0" fontId="5" fillId="4" borderId="31" xfId="0" applyFont="1" applyFill="1" applyBorder="1" applyProtection="1"/>
    <xf numFmtId="0" fontId="5" fillId="5" borderId="37" xfId="0" applyFont="1" applyFill="1" applyBorder="1" applyProtection="1"/>
    <xf numFmtId="0" fontId="5" fillId="5" borderId="6" xfId="0" applyFont="1" applyFill="1" applyBorder="1" applyProtection="1"/>
    <xf numFmtId="0" fontId="5" fillId="5" borderId="43" xfId="0" applyFont="1" applyFill="1" applyBorder="1" applyProtection="1"/>
    <xf numFmtId="0" fontId="1" fillId="0" borderId="2" xfId="0" applyFont="1" applyBorder="1" applyProtection="1">
      <protection locked="0"/>
    </xf>
    <xf numFmtId="49" fontId="1" fillId="0" borderId="10" xfId="0" applyNumberFormat="1" applyFont="1" applyBorder="1" applyProtection="1">
      <protection locked="0"/>
    </xf>
    <xf numFmtId="0" fontId="1" fillId="0" borderId="0" xfId="0" applyFont="1" applyProtection="1"/>
    <xf numFmtId="0" fontId="1" fillId="0" borderId="8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5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0" borderId="11" xfId="0" applyNumberFormat="1" applyFont="1" applyBorder="1" applyProtection="1">
      <protection locked="0"/>
    </xf>
    <xf numFmtId="0" fontId="5" fillId="4" borderId="22" xfId="0" applyFont="1" applyFill="1" applyBorder="1" applyProtection="1">
      <protection locked="0"/>
    </xf>
    <xf numFmtId="0" fontId="5" fillId="4" borderId="24" xfId="0" applyFont="1" applyFill="1" applyBorder="1" applyProtection="1">
      <protection locked="0"/>
    </xf>
    <xf numFmtId="0" fontId="5" fillId="4" borderId="4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0" borderId="42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Protection="1">
      <protection locked="0"/>
    </xf>
    <xf numFmtId="49" fontId="1" fillId="0" borderId="16" xfId="0" applyNumberFormat="1" applyFont="1" applyBorder="1" applyProtection="1">
      <protection locked="0"/>
    </xf>
    <xf numFmtId="0" fontId="10" fillId="4" borderId="20" xfId="0" applyFont="1" applyFill="1" applyBorder="1" applyProtection="1">
      <protection locked="0"/>
    </xf>
    <xf numFmtId="0" fontId="5" fillId="4" borderId="37" xfId="0" applyFont="1" applyFill="1" applyBorder="1" applyProtection="1">
      <protection locked="0"/>
    </xf>
    <xf numFmtId="0" fontId="10" fillId="4" borderId="4" xfId="0" applyFont="1" applyFill="1" applyBorder="1" applyProtection="1">
      <protection locked="0"/>
    </xf>
    <xf numFmtId="0" fontId="10" fillId="4" borderId="29" xfId="0" applyFont="1" applyFill="1" applyBorder="1" applyProtection="1"/>
    <xf numFmtId="0" fontId="5" fillId="4" borderId="60" xfId="0" applyFont="1" applyFill="1" applyBorder="1" applyProtection="1"/>
    <xf numFmtId="0" fontId="7" fillId="0" borderId="17" xfId="0" applyFont="1" applyBorder="1" applyProtection="1">
      <protection locked="0"/>
    </xf>
    <xf numFmtId="0" fontId="1" fillId="3" borderId="38" xfId="0" applyFont="1" applyFill="1" applyBorder="1" applyProtection="1">
      <protection locked="0"/>
    </xf>
    <xf numFmtId="0" fontId="5" fillId="5" borderId="26" xfId="0" applyFont="1" applyFill="1" applyBorder="1" applyProtection="1"/>
    <xf numFmtId="0" fontId="5" fillId="5" borderId="15" xfId="0" applyFont="1" applyFill="1" applyBorder="1" applyProtection="1"/>
    <xf numFmtId="0" fontId="5" fillId="4" borderId="20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5" fillId="4" borderId="29" xfId="0" applyFont="1" applyFill="1" applyBorder="1" applyProtection="1"/>
    <xf numFmtId="0" fontId="1" fillId="6" borderId="17" xfId="0" applyFont="1" applyFill="1" applyBorder="1" applyProtection="1"/>
    <xf numFmtId="164" fontId="9" fillId="2" borderId="17" xfId="0" applyNumberFormat="1" applyFont="1" applyFill="1" applyBorder="1" applyProtection="1"/>
    <xf numFmtId="0" fontId="1" fillId="2" borderId="45" xfId="0" applyFont="1" applyFill="1" applyBorder="1" applyProtection="1"/>
    <xf numFmtId="0" fontId="5" fillId="2" borderId="21" xfId="0" applyFont="1" applyFill="1" applyBorder="1" applyProtection="1"/>
    <xf numFmtId="0" fontId="5" fillId="4" borderId="20" xfId="0" applyFont="1" applyFill="1" applyBorder="1" applyProtection="1"/>
    <xf numFmtId="0" fontId="5" fillId="4" borderId="22" xfId="0" applyFont="1" applyFill="1" applyBorder="1" applyProtection="1"/>
    <xf numFmtId="0" fontId="5" fillId="4" borderId="37" xfId="0" applyFont="1" applyFill="1" applyBorder="1" applyProtection="1"/>
    <xf numFmtId="0" fontId="1" fillId="0" borderId="63" xfId="0" applyFont="1" applyBorder="1" applyProtection="1">
      <protection locked="0"/>
    </xf>
    <xf numFmtId="164" fontId="5" fillId="2" borderId="65" xfId="0" applyNumberFormat="1" applyFont="1" applyFill="1" applyBorder="1" applyProtection="1"/>
    <xf numFmtId="0" fontId="10" fillId="2" borderId="66" xfId="0" applyFont="1" applyFill="1" applyBorder="1" applyProtection="1"/>
    <xf numFmtId="0" fontId="10" fillId="4" borderId="65" xfId="0" applyFont="1" applyFill="1" applyBorder="1" applyProtection="1"/>
    <xf numFmtId="0" fontId="10" fillId="4" borderId="67" xfId="0" applyFont="1" applyFill="1" applyBorder="1" applyProtection="1"/>
    <xf numFmtId="0" fontId="10" fillId="4" borderId="68" xfId="0" applyFont="1" applyFill="1" applyBorder="1" applyProtection="1"/>
    <xf numFmtId="49" fontId="2" fillId="4" borderId="50" xfId="0" applyNumberFormat="1" applyFont="1" applyFill="1" applyBorder="1" applyProtection="1">
      <protection locked="0"/>
    </xf>
    <xf numFmtId="49" fontId="2" fillId="4" borderId="39" xfId="0" applyNumberFormat="1" applyFont="1" applyFill="1" applyBorder="1" applyProtection="1">
      <protection locked="0"/>
    </xf>
    <xf numFmtId="49" fontId="2" fillId="4" borderId="51" xfId="0" applyNumberFormat="1" applyFont="1" applyFill="1" applyBorder="1" applyProtection="1">
      <protection locked="0"/>
    </xf>
    <xf numFmtId="49" fontId="6" fillId="0" borderId="27" xfId="0" applyNumberFormat="1" applyFont="1" applyFill="1" applyBorder="1" applyProtection="1">
      <protection locked="0"/>
    </xf>
    <xf numFmtId="49" fontId="2" fillId="0" borderId="52" xfId="0" applyNumberFormat="1" applyFont="1" applyBorder="1" applyProtection="1">
      <protection locked="0"/>
    </xf>
    <xf numFmtId="49" fontId="2" fillId="0" borderId="49" xfId="0" applyNumberFormat="1" applyFont="1" applyBorder="1" applyProtection="1">
      <protection locked="0"/>
    </xf>
    <xf numFmtId="49" fontId="3" fillId="4" borderId="50" xfId="0" applyNumberFormat="1" applyFont="1" applyFill="1" applyBorder="1" applyProtection="1">
      <protection locked="0"/>
    </xf>
    <xf numFmtId="49" fontId="2" fillId="0" borderId="55" xfId="0" applyNumberFormat="1" applyFont="1" applyBorder="1" applyProtection="1">
      <protection locked="0"/>
    </xf>
    <xf numFmtId="49" fontId="2" fillId="0" borderId="53" xfId="0" applyNumberFormat="1" applyFont="1" applyBorder="1" applyProtection="1">
      <protection locked="0"/>
    </xf>
    <xf numFmtId="49" fontId="3" fillId="4" borderId="64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49" fontId="2" fillId="0" borderId="69" xfId="0" applyNumberFormat="1" applyFont="1" applyBorder="1" applyProtection="1">
      <protection locked="0"/>
    </xf>
    <xf numFmtId="0" fontId="3" fillId="0" borderId="28" xfId="0" applyFont="1" applyBorder="1" applyAlignment="1" applyProtection="1"/>
    <xf numFmtId="0" fontId="1" fillId="0" borderId="44" xfId="0" applyFont="1" applyBorder="1"/>
    <xf numFmtId="0" fontId="9" fillId="0" borderId="1" xfId="0" applyFont="1" applyBorder="1"/>
    <xf numFmtId="164" fontId="5" fillId="5" borderId="76" xfId="0" applyNumberFormat="1" applyFont="1" applyFill="1" applyBorder="1" applyProtection="1"/>
    <xf numFmtId="164" fontId="5" fillId="5" borderId="73" xfId="0" applyNumberFormat="1" applyFont="1" applyFill="1" applyBorder="1" applyProtection="1"/>
    <xf numFmtId="164" fontId="5" fillId="5" borderId="77" xfId="0" applyNumberFormat="1" applyFont="1" applyFill="1" applyBorder="1" applyProtection="1"/>
    <xf numFmtId="0" fontId="9" fillId="0" borderId="78" xfId="0" applyFont="1" applyBorder="1"/>
    <xf numFmtId="0" fontId="1" fillId="0" borderId="10" xfId="0" applyFont="1" applyBorder="1"/>
    <xf numFmtId="0" fontId="1" fillId="0" borderId="0" xfId="0" applyFont="1" applyAlignment="1">
      <alignment vertical="center" wrapText="1"/>
    </xf>
    <xf numFmtId="0" fontId="1" fillId="3" borderId="7" xfId="0" applyFont="1" applyFill="1" applyBorder="1" applyProtection="1"/>
    <xf numFmtId="0" fontId="3" fillId="0" borderId="80" xfId="0" applyFont="1" applyBorder="1" applyProtection="1"/>
    <xf numFmtId="0" fontId="1" fillId="0" borderId="5" xfId="0" applyFont="1" applyBorder="1"/>
    <xf numFmtId="0" fontId="1" fillId="0" borderId="81" xfId="0" applyFont="1" applyBorder="1"/>
    <xf numFmtId="0" fontId="1" fillId="0" borderId="78" xfId="0" applyFont="1" applyBorder="1" applyProtection="1">
      <protection locked="0"/>
    </xf>
    <xf numFmtId="0" fontId="3" fillId="0" borderId="71" xfId="0" applyFont="1" applyBorder="1" applyAlignment="1" applyProtection="1"/>
    <xf numFmtId="0" fontId="3" fillId="0" borderId="25" xfId="0" applyFont="1" applyBorder="1" applyAlignment="1" applyProtection="1"/>
    <xf numFmtId="0" fontId="0" fillId="0" borderId="81" xfId="0" applyBorder="1" applyProtection="1">
      <protection locked="0"/>
    </xf>
    <xf numFmtId="0" fontId="0" fillId="0" borderId="82" xfId="0" applyBorder="1" applyProtection="1">
      <protection locked="0"/>
    </xf>
    <xf numFmtId="0" fontId="3" fillId="7" borderId="83" xfId="0" applyFont="1" applyFill="1" applyBorder="1" applyAlignment="1" applyProtection="1">
      <alignment horizontal="center"/>
      <protection locked="0"/>
    </xf>
    <xf numFmtId="0" fontId="12" fillId="7" borderId="83" xfId="0" applyFont="1" applyFill="1" applyBorder="1" applyAlignment="1" applyProtection="1">
      <alignment horizontal="center"/>
      <protection locked="0"/>
    </xf>
    <xf numFmtId="0" fontId="12" fillId="7" borderId="83" xfId="0" applyFont="1" applyFill="1" applyBorder="1" applyProtection="1">
      <protection locked="0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Protection="1">
      <protection locked="0"/>
    </xf>
    <xf numFmtId="14" fontId="0" fillId="7" borderId="58" xfId="0" applyNumberForma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1" fontId="0" fillId="0" borderId="21" xfId="0" applyNumberFormat="1" applyBorder="1"/>
    <xf numFmtId="0" fontId="0" fillId="4" borderId="85" xfId="0" applyFill="1" applyBorder="1"/>
    <xf numFmtId="0" fontId="0" fillId="0" borderId="38" xfId="0" applyBorder="1" applyAlignment="1" applyProtection="1">
      <alignment horizontal="center"/>
      <protection locked="0"/>
    </xf>
    <xf numFmtId="0" fontId="14" fillId="9" borderId="26" xfId="0" applyFont="1" applyFill="1" applyBorder="1" applyProtection="1">
      <protection locked="0"/>
    </xf>
    <xf numFmtId="0" fontId="12" fillId="9" borderId="26" xfId="0" applyFont="1" applyFill="1" applyBorder="1"/>
    <xf numFmtId="0" fontId="12" fillId="4" borderId="14" xfId="0" applyFont="1" applyFill="1" applyBorder="1"/>
    <xf numFmtId="0" fontId="12" fillId="9" borderId="83" xfId="0" applyFont="1" applyFill="1" applyBorder="1" applyAlignment="1">
      <alignment horizontal="center"/>
    </xf>
    <xf numFmtId="0" fontId="2" fillId="0" borderId="18" xfId="0" applyFont="1" applyBorder="1" applyProtection="1">
      <protection locked="0"/>
    </xf>
    <xf numFmtId="0" fontId="2" fillId="0" borderId="81" xfId="0" applyFont="1" applyBorder="1" applyProtection="1">
      <protection locked="0"/>
    </xf>
    <xf numFmtId="0" fontId="13" fillId="8" borderId="18" xfId="0" applyFont="1" applyFill="1" applyBorder="1" applyProtection="1">
      <protection locked="0"/>
    </xf>
    <xf numFmtId="0" fontId="0" fillId="0" borderId="19" xfId="0" applyBorder="1"/>
    <xf numFmtId="0" fontId="0" fillId="4" borderId="86" xfId="0" applyFill="1" applyBorder="1"/>
    <xf numFmtId="0" fontId="0" fillId="0" borderId="57" xfId="0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13" fillId="8" borderId="16" xfId="0" applyFont="1" applyFill="1" applyBorder="1" applyProtection="1">
      <protection locked="0"/>
    </xf>
    <xf numFmtId="0" fontId="0" fillId="4" borderId="87" xfId="0" applyFill="1" applyBorder="1"/>
    <xf numFmtId="0" fontId="0" fillId="0" borderId="58" xfId="0" applyBorder="1" applyAlignment="1" applyProtection="1">
      <alignment horizontal="center"/>
      <protection locked="0"/>
    </xf>
    <xf numFmtId="0" fontId="15" fillId="8" borderId="18" xfId="0" applyFont="1" applyFill="1" applyBorder="1" applyProtection="1">
      <protection locked="0"/>
    </xf>
    <xf numFmtId="0" fontId="10" fillId="0" borderId="19" xfId="0" applyFont="1" applyBorder="1"/>
    <xf numFmtId="0" fontId="10" fillId="4" borderId="86" xfId="0" applyFont="1" applyFill="1" applyBorder="1"/>
    <xf numFmtId="0" fontId="10" fillId="0" borderId="57" xfId="0" applyFont="1" applyBorder="1" applyAlignment="1" applyProtection="1">
      <alignment horizontal="center"/>
      <protection locked="0"/>
    </xf>
    <xf numFmtId="0" fontId="6" fillId="0" borderId="28" xfId="0" applyFont="1" applyBorder="1" applyProtection="1">
      <protection locked="0"/>
    </xf>
    <xf numFmtId="0" fontId="15" fillId="8" borderId="16" xfId="0" applyFont="1" applyFill="1" applyBorder="1" applyProtection="1">
      <protection locked="0"/>
    </xf>
    <xf numFmtId="0" fontId="10" fillId="4" borderId="87" xfId="0" applyFont="1" applyFill="1" applyBorder="1"/>
    <xf numFmtId="0" fontId="16" fillId="0" borderId="58" xfId="0" applyFont="1" applyBorder="1" applyAlignment="1" applyProtection="1">
      <alignment horizontal="center"/>
      <protection locked="0"/>
    </xf>
    <xf numFmtId="0" fontId="12" fillId="9" borderId="19" xfId="0" applyFont="1" applyFill="1" applyBorder="1"/>
    <xf numFmtId="0" fontId="12" fillId="4" borderId="7" xfId="0" applyFont="1" applyFill="1" applyBorder="1"/>
    <xf numFmtId="0" fontId="12" fillId="9" borderId="4" xfId="0" applyFont="1" applyFill="1" applyBorder="1" applyProtection="1">
      <protection locked="0"/>
    </xf>
    <xf numFmtId="0" fontId="12" fillId="9" borderId="75" xfId="0" applyFont="1" applyFill="1" applyBorder="1"/>
    <xf numFmtId="0" fontId="12" fillId="4" borderId="85" xfId="0" applyFont="1" applyFill="1" applyBorder="1"/>
    <xf numFmtId="0" fontId="0" fillId="9" borderId="38" xfId="0" applyFill="1" applyBorder="1" applyAlignment="1" applyProtection="1">
      <alignment horizontal="center"/>
      <protection locked="0"/>
    </xf>
    <xf numFmtId="0" fontId="0" fillId="0" borderId="39" xfId="0" applyBorder="1"/>
    <xf numFmtId="0" fontId="12" fillId="0" borderId="43" xfId="0" applyFont="1" applyBorder="1"/>
    <xf numFmtId="0" fontId="12" fillId="7" borderId="22" xfId="0" applyFont="1" applyFill="1" applyBorder="1"/>
    <xf numFmtId="1" fontId="12" fillId="7" borderId="23" xfId="0" applyNumberFormat="1" applyFont="1" applyFill="1" applyBorder="1" applyAlignment="1">
      <alignment vertical="center" wrapText="1"/>
    </xf>
    <xf numFmtId="0" fontId="0" fillId="7" borderId="40" xfId="0" applyFill="1" applyBorder="1" applyAlignment="1">
      <alignment vertical="center" wrapText="1"/>
    </xf>
    <xf numFmtId="0" fontId="0" fillId="0" borderId="27" xfId="0" applyBorder="1"/>
    <xf numFmtId="0" fontId="18" fillId="7" borderId="38" xfId="0" applyFont="1" applyFill="1" applyBorder="1"/>
    <xf numFmtId="14" fontId="13" fillId="8" borderId="2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164" fontId="9" fillId="2" borderId="4" xfId="0" applyNumberFormat="1" applyFont="1" applyFill="1" applyBorder="1" applyProtection="1"/>
    <xf numFmtId="0" fontId="0" fillId="0" borderId="41" xfId="0" applyBorder="1" applyAlignment="1" applyProtection="1">
      <alignment horizontal="center" vertical="center" wrapText="1"/>
      <protection locked="0"/>
    </xf>
    <xf numFmtId="49" fontId="3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41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39" xfId="0" applyNumberFormat="1" applyFont="1" applyFill="1" applyBorder="1" applyProtection="1"/>
    <xf numFmtId="9" fontId="5" fillId="6" borderId="41" xfId="0" applyNumberFormat="1" applyFont="1" applyFill="1" applyBorder="1" applyProtection="1"/>
    <xf numFmtId="9" fontId="1" fillId="0" borderId="1" xfId="0" applyNumberFormat="1" applyFont="1" applyBorder="1"/>
    <xf numFmtId="9" fontId="5" fillId="6" borderId="27" xfId="0" applyNumberFormat="1" applyFont="1" applyFill="1" applyBorder="1" applyProtection="1"/>
    <xf numFmtId="9" fontId="1" fillId="6" borderId="69" xfId="0" applyNumberFormat="1" applyFont="1" applyFill="1" applyBorder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Protection="1"/>
    <xf numFmtId="0" fontId="1" fillId="0" borderId="0" xfId="0" applyFont="1" applyBorder="1" applyProtection="1"/>
    <xf numFmtId="0" fontId="1" fillId="0" borderId="54" xfId="0" applyFont="1" applyBorder="1" applyProtection="1">
      <protection locked="0"/>
    </xf>
    <xf numFmtId="0" fontId="1" fillId="0" borderId="47" xfId="0" applyFont="1" applyBorder="1" applyProtection="1">
      <protection locked="0"/>
    </xf>
    <xf numFmtId="0" fontId="1" fillId="0" borderId="83" xfId="0" applyFont="1" applyBorder="1" applyProtection="1">
      <protection locked="0"/>
    </xf>
    <xf numFmtId="0" fontId="1" fillId="0" borderId="62" xfId="0" applyFont="1" applyBorder="1" applyProtection="1">
      <protection locked="0"/>
    </xf>
    <xf numFmtId="0" fontId="1" fillId="0" borderId="57" xfId="0" applyFont="1" applyBorder="1" applyProtection="1">
      <protection locked="0"/>
    </xf>
    <xf numFmtId="0" fontId="1" fillId="0" borderId="58" xfId="0" applyFont="1" applyBorder="1" applyProtection="1">
      <protection locked="0"/>
    </xf>
    <xf numFmtId="1" fontId="8" fillId="6" borderId="38" xfId="0" applyNumberFormat="1" applyFont="1" applyFill="1" applyBorder="1" applyProtection="1"/>
    <xf numFmtId="1" fontId="8" fillId="6" borderId="47" xfId="0" applyNumberFormat="1" applyFont="1" applyFill="1" applyBorder="1" applyProtection="1"/>
    <xf numFmtId="1" fontId="3" fillId="6" borderId="54" xfId="0" applyNumberFormat="1" applyFont="1" applyFill="1" applyBorder="1" applyProtection="1"/>
    <xf numFmtId="1" fontId="4" fillId="6" borderId="36" xfId="0" applyNumberFormat="1" applyFont="1" applyFill="1" applyBorder="1" applyProtection="1"/>
    <xf numFmtId="1" fontId="4" fillId="6" borderId="37" xfId="0" applyNumberFormat="1" applyFont="1" applyFill="1" applyBorder="1" applyProtection="1"/>
    <xf numFmtId="1" fontId="1" fillId="6" borderId="46" xfId="0" applyNumberFormat="1" applyFont="1" applyFill="1" applyBorder="1" applyProtection="1"/>
    <xf numFmtId="1" fontId="1" fillId="6" borderId="42" xfId="0" applyNumberFormat="1" applyFont="1" applyFill="1" applyBorder="1" applyProtection="1"/>
    <xf numFmtId="1" fontId="3" fillId="6" borderId="38" xfId="0" applyNumberFormat="1" applyFont="1" applyFill="1" applyBorder="1" applyProtection="1"/>
    <xf numFmtId="1" fontId="1" fillId="6" borderId="45" xfId="0" applyNumberFormat="1" applyFont="1" applyFill="1" applyBorder="1" applyProtection="1"/>
    <xf numFmtId="1" fontId="1" fillId="6" borderId="35" xfId="0" applyNumberFormat="1" applyFont="1" applyFill="1" applyBorder="1" applyProtection="1"/>
    <xf numFmtId="1" fontId="8" fillId="6" borderId="61" xfId="0" applyNumberFormat="1" applyFont="1" applyFill="1" applyBorder="1" applyProtection="1"/>
    <xf numFmtId="1" fontId="1" fillId="6" borderId="62" xfId="0" applyNumberFormat="1" applyFont="1" applyFill="1" applyBorder="1" applyProtection="1"/>
    <xf numFmtId="1" fontId="1" fillId="6" borderId="88" xfId="0" applyNumberFormat="1" applyFont="1" applyFill="1" applyBorder="1" applyProtection="1"/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7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49" fontId="2" fillId="4" borderId="50" xfId="0" applyNumberFormat="1" applyFont="1" applyFill="1" applyBorder="1" applyProtection="1"/>
    <xf numFmtId="49" fontId="2" fillId="4" borderId="39" xfId="0" applyNumberFormat="1" applyFont="1" applyFill="1" applyBorder="1" applyProtection="1"/>
    <xf numFmtId="49" fontId="2" fillId="4" borderId="51" xfId="0" applyNumberFormat="1" applyFont="1" applyFill="1" applyBorder="1" applyProtection="1"/>
    <xf numFmtId="49" fontId="6" fillId="0" borderId="27" xfId="0" applyNumberFormat="1" applyFont="1" applyFill="1" applyBorder="1" applyProtection="1"/>
    <xf numFmtId="9" fontId="1" fillId="0" borderId="1" xfId="0" applyNumberFormat="1" applyFont="1" applyBorder="1" applyProtection="1"/>
    <xf numFmtId="49" fontId="2" fillId="0" borderId="52" xfId="0" applyNumberFormat="1" applyFont="1" applyBorder="1" applyProtection="1"/>
    <xf numFmtId="49" fontId="2" fillId="0" borderId="49" xfId="0" applyNumberFormat="1" applyFont="1" applyBorder="1" applyProtection="1"/>
    <xf numFmtId="49" fontId="3" fillId="4" borderId="50" xfId="0" applyNumberFormat="1" applyFont="1" applyFill="1" applyBorder="1" applyProtection="1"/>
    <xf numFmtId="49" fontId="2" fillId="0" borderId="55" xfId="0" applyNumberFormat="1" applyFont="1" applyBorder="1" applyProtection="1"/>
    <xf numFmtId="49" fontId="2" fillId="0" borderId="53" xfId="0" applyNumberFormat="1" applyFont="1" applyBorder="1" applyProtection="1"/>
    <xf numFmtId="49" fontId="3" fillId="4" borderId="64" xfId="0" applyNumberFormat="1" applyFont="1" applyFill="1" applyBorder="1" applyProtection="1"/>
    <xf numFmtId="49" fontId="2" fillId="0" borderId="69" xfId="0" applyNumberFormat="1" applyFont="1" applyBorder="1" applyProtection="1"/>
    <xf numFmtId="0" fontId="1" fillId="0" borderId="10" xfId="0" applyFont="1" applyBorder="1" applyProtection="1"/>
    <xf numFmtId="0" fontId="1" fillId="0" borderId="83" xfId="0" applyFont="1" applyBorder="1" applyAlignment="1" applyProtection="1">
      <protection locked="0"/>
    </xf>
    <xf numFmtId="49" fontId="1" fillId="0" borderId="58" xfId="0" applyNumberFormat="1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79" xfId="0" applyFont="1" applyBorder="1" applyProtection="1">
      <protection locked="0"/>
    </xf>
    <xf numFmtId="0" fontId="1" fillId="0" borderId="76" xfId="0" applyFont="1" applyBorder="1" applyProtection="1">
      <protection locked="0"/>
    </xf>
    <xf numFmtId="0" fontId="1" fillId="0" borderId="74" xfId="0" applyFont="1" applyBorder="1" applyProtection="1">
      <protection locked="0"/>
    </xf>
    <xf numFmtId="0" fontId="1" fillId="0" borderId="75" xfId="0" applyFont="1" applyBorder="1" applyProtection="1">
      <protection locked="0"/>
    </xf>
    <xf numFmtId="0" fontId="11" fillId="10" borderId="27" xfId="0" applyFont="1" applyFill="1" applyBorder="1" applyAlignment="1" applyProtection="1">
      <alignment vertical="center" wrapText="1"/>
      <protection locked="0"/>
    </xf>
    <xf numFmtId="0" fontId="1" fillId="0" borderId="59" xfId="0" applyFont="1" applyBorder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49" fontId="3" fillId="1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85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9" xfId="0" applyFont="1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 vertical="center" wrapText="1"/>
    </xf>
    <xf numFmtId="0" fontId="1" fillId="5" borderId="41" xfId="0" applyFont="1" applyFill="1" applyBorder="1" applyAlignment="1" applyProtection="1">
      <alignment horizontal="center" vertical="center" wrapText="1"/>
    </xf>
    <xf numFmtId="0" fontId="1" fillId="5" borderId="36" xfId="0" applyFont="1" applyFill="1" applyBorder="1" applyAlignment="1" applyProtection="1">
      <alignment horizontal="center" vertical="center" wrapText="1"/>
    </xf>
    <xf numFmtId="49" fontId="3" fillId="5" borderId="79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 applyProtection="1">
      <alignment horizontal="center" vertical="center" wrapText="1"/>
    </xf>
    <xf numFmtId="0" fontId="1" fillId="6" borderId="43" xfId="0" applyFont="1" applyFill="1" applyBorder="1" applyAlignment="1" applyProtection="1">
      <alignment horizontal="center" vertical="center" wrapText="1"/>
    </xf>
    <xf numFmtId="0" fontId="1" fillId="6" borderId="41" xfId="0" applyFont="1" applyFill="1" applyBorder="1" applyAlignment="1" applyProtection="1">
      <alignment horizontal="center" vertical="center" wrapText="1"/>
    </xf>
    <xf numFmtId="0" fontId="1" fillId="6" borderId="36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0" fillId="10" borderId="0" xfId="0" applyFont="1" applyFill="1" applyAlignment="1">
      <alignment horizontal="center"/>
    </xf>
    <xf numFmtId="0" fontId="0" fillId="0" borderId="27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12" fillId="7" borderId="50" xfId="0" applyFont="1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17" fillId="0" borderId="47" xfId="0" applyFont="1" applyBorder="1" applyAlignment="1" applyProtection="1">
      <alignment horizontal="center"/>
      <protection locked="0"/>
    </xf>
    <xf numFmtId="0" fontId="17" fillId="0" borderId="79" xfId="0" applyFont="1" applyBorder="1" applyAlignment="1" applyProtection="1">
      <alignment horizontal="center"/>
      <protection locked="0"/>
    </xf>
    <xf numFmtId="0" fontId="0" fillId="7" borderId="39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3" fillId="9" borderId="14" xfId="0" applyFont="1" applyFill="1" applyBorder="1" applyAlignment="1" applyProtection="1">
      <alignment horizontal="left"/>
      <protection locked="0"/>
    </xf>
    <xf numFmtId="0" fontId="2" fillId="9" borderId="7" xfId="0" applyFont="1" applyFill="1" applyBorder="1" applyAlignment="1" applyProtection="1">
      <alignment horizontal="left"/>
      <protection locked="0"/>
    </xf>
    <xf numFmtId="0" fontId="3" fillId="9" borderId="7" xfId="0" applyFont="1" applyFill="1" applyBorder="1" applyAlignment="1" applyProtection="1">
      <alignment horizontal="left"/>
      <protection locked="0"/>
    </xf>
    <xf numFmtId="0" fontId="3" fillId="9" borderId="39" xfId="0" applyFont="1" applyFill="1" applyBorder="1" applyAlignment="1" applyProtection="1">
      <alignment horizontal="center"/>
      <protection locked="0"/>
    </xf>
    <xf numFmtId="0" fontId="3" fillId="9" borderId="40" xfId="0" applyFont="1" applyFill="1" applyBorder="1" applyAlignment="1" applyProtection="1">
      <alignment horizontal="center"/>
      <protection locked="0"/>
    </xf>
    <xf numFmtId="0" fontId="17" fillId="0" borderId="47" xfId="0" applyFont="1" applyBorder="1" applyAlignment="1" applyProtection="1">
      <alignment horizontal="center" vertical="top" wrapText="1"/>
      <protection locked="0"/>
    </xf>
    <xf numFmtId="0" fontId="17" fillId="0" borderId="79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7" borderId="39" xfId="0" applyFont="1" applyFill="1" applyBorder="1" applyAlignment="1" applyProtection="1">
      <alignment horizontal="center" vertical="center" wrapText="1"/>
      <protection locked="0"/>
    </xf>
    <xf numFmtId="0" fontId="12" fillId="7" borderId="40" xfId="0" applyFont="1" applyFill="1" applyBorder="1" applyAlignment="1" applyProtection="1">
      <alignment horizontal="center" vertical="center" wrapText="1"/>
      <protection locked="0"/>
    </xf>
    <xf numFmtId="0" fontId="12" fillId="7" borderId="41" xfId="0" applyFont="1" applyFill="1" applyBorder="1" applyAlignment="1" applyProtection="1">
      <alignment horizontal="center" vertical="center" wrapText="1"/>
      <protection locked="0"/>
    </xf>
    <xf numFmtId="0" fontId="12" fillId="7" borderId="84" xfId="0" applyFont="1" applyFill="1" applyBorder="1" applyAlignment="1" applyProtection="1">
      <alignment horizontal="center" vertical="center" wrapText="1"/>
      <protection locked="0"/>
    </xf>
    <xf numFmtId="0" fontId="5" fillId="7" borderId="2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84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8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29</xdr:row>
      <xdr:rowOff>30480</xdr:rowOff>
    </xdr:from>
    <xdr:to>
      <xdr:col>4</xdr:col>
      <xdr:colOff>320040</xdr:colOff>
      <xdr:row>29</xdr:row>
      <xdr:rowOff>182879</xdr:rowOff>
    </xdr:to>
    <xdr:sp macro="" textlink="">
      <xdr:nvSpPr>
        <xdr:cNvPr id="3" name="Săgeată: dreapta 2">
          <a:extLst>
            <a:ext uri="{FF2B5EF4-FFF2-40B4-BE49-F238E27FC236}">
              <a16:creationId xmlns:a16="http://schemas.microsoft.com/office/drawing/2014/main" id="{D4850D73-00D3-4AAE-ABC7-BA2DEA7FB775}"/>
            </a:ext>
          </a:extLst>
        </xdr:cNvPr>
        <xdr:cNvSpPr/>
      </xdr:nvSpPr>
      <xdr:spPr>
        <a:xfrm>
          <a:off x="2788920" y="4549140"/>
          <a:ext cx="426720" cy="1219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29</xdr:row>
      <xdr:rowOff>30480</xdr:rowOff>
    </xdr:from>
    <xdr:to>
      <xdr:col>4</xdr:col>
      <xdr:colOff>320040</xdr:colOff>
      <xdr:row>29</xdr:row>
      <xdr:rowOff>182879</xdr:rowOff>
    </xdr:to>
    <xdr:sp macro="" textlink="">
      <xdr:nvSpPr>
        <xdr:cNvPr id="2" name="Săgeată: dreapta 1">
          <a:extLst>
            <a:ext uri="{FF2B5EF4-FFF2-40B4-BE49-F238E27FC236}">
              <a16:creationId xmlns:a16="http://schemas.microsoft.com/office/drawing/2014/main" id="{08AAC849-088C-4A97-BDA0-D13431B423BC}"/>
            </a:ext>
          </a:extLst>
        </xdr:cNvPr>
        <xdr:cNvSpPr/>
      </xdr:nvSpPr>
      <xdr:spPr>
        <a:xfrm>
          <a:off x="2659380" y="5417820"/>
          <a:ext cx="502920" cy="1523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29</xdr:row>
      <xdr:rowOff>30480</xdr:rowOff>
    </xdr:from>
    <xdr:to>
      <xdr:col>4</xdr:col>
      <xdr:colOff>320040</xdr:colOff>
      <xdr:row>29</xdr:row>
      <xdr:rowOff>182879</xdr:rowOff>
    </xdr:to>
    <xdr:sp macro="" textlink="">
      <xdr:nvSpPr>
        <xdr:cNvPr id="2" name="Săgeată: dreapta 1">
          <a:extLst>
            <a:ext uri="{FF2B5EF4-FFF2-40B4-BE49-F238E27FC236}">
              <a16:creationId xmlns:a16="http://schemas.microsoft.com/office/drawing/2014/main" id="{1971DF58-8D9E-4A9A-9B3A-34CE75AACEF7}"/>
            </a:ext>
          </a:extLst>
        </xdr:cNvPr>
        <xdr:cNvSpPr/>
      </xdr:nvSpPr>
      <xdr:spPr>
        <a:xfrm>
          <a:off x="2659380" y="5417820"/>
          <a:ext cx="502920" cy="1523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29</xdr:row>
      <xdr:rowOff>30480</xdr:rowOff>
    </xdr:from>
    <xdr:to>
      <xdr:col>4</xdr:col>
      <xdr:colOff>320040</xdr:colOff>
      <xdr:row>29</xdr:row>
      <xdr:rowOff>182879</xdr:rowOff>
    </xdr:to>
    <xdr:sp macro="" textlink="">
      <xdr:nvSpPr>
        <xdr:cNvPr id="2" name="Săgeată: dreapta 1">
          <a:extLst>
            <a:ext uri="{FF2B5EF4-FFF2-40B4-BE49-F238E27FC236}">
              <a16:creationId xmlns:a16="http://schemas.microsoft.com/office/drawing/2014/main" id="{FF9F4C62-954F-40B8-BB12-E053B15CFFED}"/>
            </a:ext>
          </a:extLst>
        </xdr:cNvPr>
        <xdr:cNvSpPr/>
      </xdr:nvSpPr>
      <xdr:spPr>
        <a:xfrm>
          <a:off x="2659380" y="5417820"/>
          <a:ext cx="502920" cy="1523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AA70-AB6D-491E-9C42-5364170A142B}">
  <dimension ref="A1:AW32"/>
  <sheetViews>
    <sheetView tabSelected="1" topLeftCell="A5" workbookViewId="0">
      <selection activeCell="AF10" sqref="AF10"/>
    </sheetView>
  </sheetViews>
  <sheetFormatPr defaultRowHeight="14.4" x14ac:dyDescent="0.3"/>
  <cols>
    <col min="1" max="1" width="20" customWidth="1"/>
    <col min="2" max="2" width="6.88671875" customWidth="1"/>
    <col min="3" max="3" width="6.21875" style="1" customWidth="1"/>
    <col min="4" max="4" width="4.6640625" style="1" customWidth="1"/>
    <col min="5" max="5" width="5" style="1" customWidth="1"/>
    <col min="6" max="22" width="5.77734375" style="1" customWidth="1"/>
    <col min="23" max="23" width="6.5546875" style="1" customWidth="1"/>
    <col min="24" max="24" width="5.77734375" style="1" customWidth="1"/>
    <col min="25" max="49" width="4.77734375" style="1" customWidth="1"/>
  </cols>
  <sheetData>
    <row r="1" spans="1:30" ht="15" thickBot="1" x14ac:dyDescent="0.35">
      <c r="A1" s="198" t="s">
        <v>109</v>
      </c>
      <c r="B1" s="258"/>
      <c r="C1" s="259"/>
      <c r="D1" s="3"/>
      <c r="E1" s="260" t="s">
        <v>44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97"/>
      <c r="W1" s="97"/>
      <c r="X1" s="97"/>
      <c r="Y1" s="3"/>
      <c r="Z1" s="3"/>
      <c r="AA1" s="3"/>
      <c r="AB1" s="3"/>
      <c r="AC1" s="3"/>
    </row>
    <row r="2" spans="1:30" ht="15" thickBot="1" x14ac:dyDescent="0.35">
      <c r="A2" s="199" t="s">
        <v>107</v>
      </c>
      <c r="B2" s="261" t="s">
        <v>111</v>
      </c>
      <c r="C2" s="26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63" t="s">
        <v>110</v>
      </c>
      <c r="R2" s="264"/>
      <c r="S2" s="265"/>
      <c r="T2" s="265"/>
      <c r="U2" s="266"/>
      <c r="V2" s="3"/>
      <c r="W2" s="3"/>
      <c r="X2" s="3"/>
      <c r="Y2" s="3"/>
      <c r="Z2" s="3"/>
      <c r="AA2" s="3"/>
      <c r="AB2" s="3"/>
      <c r="AC2" s="3"/>
    </row>
    <row r="3" spans="1:30" ht="15" thickBot="1" x14ac:dyDescent="0.35">
      <c r="A3" s="138" t="s">
        <v>108</v>
      </c>
      <c r="B3" s="256"/>
      <c r="C3" s="25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"/>
      <c r="V3" s="3"/>
      <c r="W3" s="3"/>
      <c r="X3" s="59"/>
      <c r="Y3" s="59"/>
      <c r="Z3" s="3"/>
      <c r="AA3" s="3"/>
      <c r="AB3" s="3"/>
      <c r="AC3" s="3"/>
    </row>
    <row r="4" spans="1:30" x14ac:dyDescent="0.3">
      <c r="A4" s="248" t="s">
        <v>17</v>
      </c>
      <c r="B4" s="197"/>
      <c r="C4" s="250" t="s">
        <v>43</v>
      </c>
      <c r="D4" s="251"/>
      <c r="E4" s="254" t="s">
        <v>42</v>
      </c>
      <c r="F4" s="255"/>
      <c r="G4" s="224"/>
      <c r="H4" s="225"/>
      <c r="I4" s="225"/>
      <c r="J4" s="226"/>
      <c r="K4" s="224"/>
      <c r="L4" s="225"/>
      <c r="M4" s="225"/>
      <c r="N4" s="226"/>
      <c r="O4" s="224"/>
      <c r="P4" s="225"/>
      <c r="Q4" s="225"/>
      <c r="R4" s="226"/>
      <c r="S4" s="224"/>
      <c r="T4" s="225"/>
      <c r="U4" s="226"/>
      <c r="V4" s="224"/>
      <c r="W4" s="225"/>
      <c r="X4" s="225"/>
      <c r="Y4" s="226"/>
      <c r="Z4" s="224"/>
      <c r="AA4" s="225"/>
      <c r="AB4" s="225"/>
      <c r="AC4" s="226"/>
    </row>
    <row r="5" spans="1:30" ht="15" thickBot="1" x14ac:dyDescent="0.35">
      <c r="A5" s="249"/>
      <c r="B5" s="167"/>
      <c r="C5" s="252"/>
      <c r="D5" s="253"/>
      <c r="E5" s="4" t="s">
        <v>22</v>
      </c>
      <c r="F5" s="5" t="s">
        <v>18</v>
      </c>
      <c r="G5" s="60"/>
      <c r="H5" s="32"/>
      <c r="I5" s="32"/>
      <c r="J5" s="47"/>
      <c r="K5" s="60"/>
      <c r="L5" s="32"/>
      <c r="M5" s="32"/>
      <c r="N5" s="47"/>
      <c r="O5" s="60"/>
      <c r="P5" s="32"/>
      <c r="Q5" s="32"/>
      <c r="R5" s="47"/>
      <c r="S5" s="60"/>
      <c r="T5" s="32"/>
      <c r="U5" s="47"/>
      <c r="V5" s="60"/>
      <c r="W5" s="32"/>
      <c r="X5" s="32"/>
      <c r="Y5" s="47"/>
      <c r="Z5" s="60"/>
      <c r="AA5" s="32"/>
      <c r="AB5" s="32"/>
      <c r="AC5" s="47"/>
    </row>
    <row r="6" spans="1:30" ht="15" thickBot="1" x14ac:dyDescent="0.35">
      <c r="A6" s="86" t="s">
        <v>20</v>
      </c>
      <c r="B6" s="86"/>
      <c r="C6" s="6">
        <v>0.2</v>
      </c>
      <c r="D6" s="184">
        <f>C22*C6</f>
        <v>44</v>
      </c>
      <c r="E6" s="7">
        <f>F6/60</f>
        <v>0</v>
      </c>
      <c r="F6" s="8">
        <f>SUM(G6:AC6)</f>
        <v>0</v>
      </c>
      <c r="G6" s="61"/>
      <c r="H6" s="48"/>
      <c r="I6" s="48"/>
      <c r="J6" s="62"/>
      <c r="K6" s="70"/>
      <c r="L6" s="48"/>
      <c r="M6" s="48"/>
      <c r="N6" s="62"/>
      <c r="O6" s="70"/>
      <c r="P6" s="48"/>
      <c r="Q6" s="48"/>
      <c r="R6" s="62"/>
      <c r="S6" s="70"/>
      <c r="T6" s="48"/>
      <c r="U6" s="62"/>
      <c r="V6" s="61"/>
      <c r="W6" s="48"/>
      <c r="X6" s="48"/>
      <c r="Y6" s="62"/>
      <c r="Z6" s="61"/>
      <c r="AA6" s="48"/>
      <c r="AB6" s="48"/>
      <c r="AC6" s="62"/>
    </row>
    <row r="7" spans="1:30" ht="15" thickBot="1" x14ac:dyDescent="0.35">
      <c r="A7" s="87" t="s">
        <v>21</v>
      </c>
      <c r="B7" s="87"/>
      <c r="C7" s="9">
        <v>0.1</v>
      </c>
      <c r="D7" s="185">
        <f>C22*C7</f>
        <v>22</v>
      </c>
      <c r="E7" s="7">
        <f t="shared" ref="E7:E20" si="0">F7/60</f>
        <v>0</v>
      </c>
      <c r="F7" s="8">
        <f t="shared" ref="F7:F20" si="1">SUM(G7:AC7)</f>
        <v>0</v>
      </c>
      <c r="G7" s="63"/>
      <c r="H7" s="49"/>
      <c r="I7" s="49"/>
      <c r="J7" s="50"/>
      <c r="K7" s="71"/>
      <c r="L7" s="49"/>
      <c r="M7" s="49"/>
      <c r="N7" s="50"/>
      <c r="O7" s="71"/>
      <c r="P7" s="49"/>
      <c r="Q7" s="49"/>
      <c r="R7" s="50"/>
      <c r="S7" s="71"/>
      <c r="T7" s="49"/>
      <c r="U7" s="50"/>
      <c r="V7" s="63"/>
      <c r="W7" s="49"/>
      <c r="X7" s="49"/>
      <c r="Y7" s="50"/>
      <c r="Z7" s="63"/>
      <c r="AA7" s="49"/>
      <c r="AB7" s="49"/>
      <c r="AC7" s="50"/>
    </row>
    <row r="8" spans="1:30" ht="15" thickBot="1" x14ac:dyDescent="0.35">
      <c r="A8" s="88" t="s">
        <v>23</v>
      </c>
      <c r="B8" s="88"/>
      <c r="C8" s="170">
        <v>0.45</v>
      </c>
      <c r="D8" s="186">
        <f>C22*C8</f>
        <v>99</v>
      </c>
      <c r="E8" s="7">
        <f t="shared" si="0"/>
        <v>0</v>
      </c>
      <c r="F8" s="8">
        <f t="shared" si="1"/>
        <v>0</v>
      </c>
      <c r="G8" s="64">
        <f>G9+G10+G11+G12+G13+G14</f>
        <v>0</v>
      </c>
      <c r="H8" s="27">
        <f t="shared" ref="H8:U8" si="2">H9+H10+H11+H12+H13+H14</f>
        <v>0</v>
      </c>
      <c r="I8" s="27">
        <f t="shared" si="2"/>
        <v>0</v>
      </c>
      <c r="J8" s="65">
        <f t="shared" si="2"/>
        <v>0</v>
      </c>
      <c r="K8" s="72">
        <f t="shared" si="2"/>
        <v>0</v>
      </c>
      <c r="L8" s="27">
        <f t="shared" si="2"/>
        <v>0</v>
      </c>
      <c r="M8" s="27">
        <f t="shared" si="2"/>
        <v>0</v>
      </c>
      <c r="N8" s="65">
        <f t="shared" si="2"/>
        <v>0</v>
      </c>
      <c r="O8" s="72">
        <f t="shared" si="2"/>
        <v>0</v>
      </c>
      <c r="P8" s="27">
        <f t="shared" si="2"/>
        <v>0</v>
      </c>
      <c r="Q8" s="27">
        <f t="shared" si="2"/>
        <v>0</v>
      </c>
      <c r="R8" s="65">
        <f t="shared" si="2"/>
        <v>0</v>
      </c>
      <c r="S8" s="72">
        <f t="shared" si="2"/>
        <v>0</v>
      </c>
      <c r="T8" s="27">
        <f t="shared" si="2"/>
        <v>0</v>
      </c>
      <c r="U8" s="65">
        <f t="shared" si="2"/>
        <v>0</v>
      </c>
      <c r="V8" s="64">
        <f>V9+V10+V11+V12+V13+V14</f>
        <v>0</v>
      </c>
      <c r="W8" s="27">
        <f t="shared" ref="W8:Y8" si="3">W9+W10+W11+W12+W13+W14</f>
        <v>0</v>
      </c>
      <c r="X8" s="27">
        <f t="shared" si="3"/>
        <v>0</v>
      </c>
      <c r="Y8" s="65">
        <f t="shared" si="3"/>
        <v>0</v>
      </c>
      <c r="Z8" s="64">
        <f>Z9+Z10+Z11+Z12+Z13+Z14</f>
        <v>0</v>
      </c>
      <c r="AA8" s="27">
        <f t="shared" ref="AA8:AC8" si="4">AA9+AA10+AA11+AA12+AA13+AA14</f>
        <v>0</v>
      </c>
      <c r="AB8" s="27">
        <f t="shared" si="4"/>
        <v>0</v>
      </c>
      <c r="AC8" s="65">
        <f t="shared" si="4"/>
        <v>0</v>
      </c>
    </row>
    <row r="9" spans="1:30" ht="15.6" thickTop="1" thickBot="1" x14ac:dyDescent="0.35">
      <c r="A9" s="89" t="s">
        <v>29</v>
      </c>
      <c r="B9" s="14" t="s">
        <v>31</v>
      </c>
      <c r="C9" s="172">
        <v>0.11</v>
      </c>
      <c r="D9" s="187">
        <f>D8*C9</f>
        <v>10.89</v>
      </c>
      <c r="E9" s="7">
        <f t="shared" si="0"/>
        <v>0</v>
      </c>
      <c r="F9" s="8">
        <f t="shared" si="1"/>
        <v>0</v>
      </c>
      <c r="G9" s="66"/>
      <c r="H9" s="51"/>
      <c r="I9" s="51"/>
      <c r="J9" s="52"/>
      <c r="K9" s="66"/>
      <c r="L9" s="51"/>
      <c r="M9" s="51"/>
      <c r="N9" s="52"/>
      <c r="O9" s="66"/>
      <c r="P9" s="51"/>
      <c r="Q9" s="51"/>
      <c r="R9" s="52"/>
      <c r="S9" s="66"/>
      <c r="T9" s="51"/>
      <c r="U9" s="52"/>
      <c r="V9" s="66"/>
      <c r="W9" s="51"/>
      <c r="X9" s="51"/>
      <c r="Y9" s="52"/>
      <c r="Z9" s="66"/>
      <c r="AA9" s="51"/>
      <c r="AB9" s="51"/>
      <c r="AC9" s="52"/>
    </row>
    <row r="10" spans="1:30" ht="15" thickBot="1" x14ac:dyDescent="0.35">
      <c r="A10" s="90" t="s">
        <v>24</v>
      </c>
      <c r="B10" s="17" t="s">
        <v>32</v>
      </c>
      <c r="C10" s="172">
        <v>0.22</v>
      </c>
      <c r="D10" s="188">
        <f>D8*C10</f>
        <v>21.78</v>
      </c>
      <c r="E10" s="7">
        <f t="shared" si="0"/>
        <v>0</v>
      </c>
      <c r="F10" s="8">
        <f t="shared" si="1"/>
        <v>0</v>
      </c>
      <c r="G10" s="38"/>
      <c r="H10" s="31"/>
      <c r="I10" s="31"/>
      <c r="J10" s="53"/>
      <c r="K10" s="38"/>
      <c r="L10" s="31"/>
      <c r="M10" s="31"/>
      <c r="N10" s="53"/>
      <c r="O10" s="38"/>
      <c r="P10" s="31"/>
      <c r="Q10" s="31"/>
      <c r="R10" s="53"/>
      <c r="S10" s="38"/>
      <c r="T10" s="31"/>
      <c r="U10" s="53"/>
      <c r="V10" s="38"/>
      <c r="W10" s="31"/>
      <c r="X10" s="31"/>
      <c r="Y10" s="53"/>
      <c r="Z10" s="38"/>
      <c r="AA10" s="31"/>
      <c r="AB10" s="31"/>
      <c r="AC10" s="53"/>
    </row>
    <row r="11" spans="1:30" ht="15" thickBot="1" x14ac:dyDescent="0.35">
      <c r="A11" s="90" t="s">
        <v>25</v>
      </c>
      <c r="B11" s="17" t="s">
        <v>32</v>
      </c>
      <c r="C11" s="172">
        <v>0.22</v>
      </c>
      <c r="D11" s="189">
        <f>D8*C11</f>
        <v>21.78</v>
      </c>
      <c r="E11" s="7">
        <f t="shared" si="0"/>
        <v>0</v>
      </c>
      <c r="F11" s="8">
        <f t="shared" si="1"/>
        <v>0</v>
      </c>
      <c r="G11" s="67"/>
      <c r="H11" s="54"/>
      <c r="I11" s="54"/>
      <c r="J11" s="54"/>
      <c r="K11" s="67"/>
      <c r="L11" s="54"/>
      <c r="M11" s="54"/>
      <c r="N11" s="54"/>
      <c r="O11" s="67"/>
      <c r="P11" s="54"/>
      <c r="Q11" s="54"/>
      <c r="R11" s="54"/>
      <c r="S11" s="67"/>
      <c r="T11" s="54"/>
      <c r="U11" s="54"/>
      <c r="V11" s="67"/>
      <c r="W11" s="54"/>
      <c r="X11" s="54"/>
      <c r="Y11" s="54"/>
      <c r="Z11" s="67"/>
      <c r="AA11" s="54"/>
      <c r="AB11" s="54"/>
      <c r="AC11" s="54"/>
    </row>
    <row r="12" spans="1:30" ht="15" thickBot="1" x14ac:dyDescent="0.35">
      <c r="A12" s="90" t="s">
        <v>26</v>
      </c>
      <c r="B12" s="17" t="s">
        <v>32</v>
      </c>
      <c r="C12" s="172">
        <v>0.22</v>
      </c>
      <c r="D12" s="189">
        <f>D8*C12</f>
        <v>21.78</v>
      </c>
      <c r="E12" s="7">
        <f t="shared" si="0"/>
        <v>0</v>
      </c>
      <c r="F12" s="8">
        <f t="shared" si="1"/>
        <v>0</v>
      </c>
      <c r="G12" s="38"/>
      <c r="H12" s="31"/>
      <c r="I12" s="31"/>
      <c r="J12" s="53"/>
      <c r="K12" s="38"/>
      <c r="L12" s="31"/>
      <c r="M12" s="31"/>
      <c r="N12" s="53"/>
      <c r="O12" s="38"/>
      <c r="P12" s="31"/>
      <c r="Q12" s="31"/>
      <c r="R12" s="53"/>
      <c r="S12" s="38"/>
      <c r="T12" s="31"/>
      <c r="U12" s="53"/>
      <c r="V12" s="38"/>
      <c r="W12" s="31"/>
      <c r="X12" s="31"/>
      <c r="Y12" s="53"/>
      <c r="Z12" s="38"/>
      <c r="AA12" s="31"/>
      <c r="AB12" s="31"/>
      <c r="AC12" s="53"/>
    </row>
    <row r="13" spans="1:30" ht="15" thickBot="1" x14ac:dyDescent="0.35">
      <c r="A13" s="90" t="s">
        <v>27</v>
      </c>
      <c r="B13" s="20" t="s">
        <v>33</v>
      </c>
      <c r="C13" s="172">
        <v>0.14000000000000001</v>
      </c>
      <c r="D13" s="189">
        <f>D8*C13</f>
        <v>13.860000000000001</v>
      </c>
      <c r="E13" s="7">
        <f t="shared" si="0"/>
        <v>0</v>
      </c>
      <c r="F13" s="8">
        <f t="shared" si="1"/>
        <v>0</v>
      </c>
      <c r="G13" s="38"/>
      <c r="H13" s="31"/>
      <c r="I13" s="31"/>
      <c r="J13" s="53"/>
      <c r="K13" s="38"/>
      <c r="L13" s="31"/>
      <c r="M13" s="31"/>
      <c r="N13" s="53"/>
      <c r="O13" s="38"/>
      <c r="P13" s="31"/>
      <c r="Q13" s="31"/>
      <c r="R13" s="53"/>
      <c r="S13" s="38"/>
      <c r="T13" s="31"/>
      <c r="U13" s="53"/>
      <c r="V13" s="38"/>
      <c r="W13" s="31"/>
      <c r="X13" s="31"/>
      <c r="Y13" s="53"/>
      <c r="Z13" s="38"/>
      <c r="AA13" s="31"/>
      <c r="AB13" s="31"/>
      <c r="AC13" s="53"/>
      <c r="AD13" s="3"/>
    </row>
    <row r="14" spans="1:30" ht="15" thickBot="1" x14ac:dyDescent="0.35">
      <c r="A14" s="91" t="s">
        <v>28</v>
      </c>
      <c r="B14" s="21" t="s">
        <v>34</v>
      </c>
      <c r="C14" s="172">
        <v>0.09</v>
      </c>
      <c r="D14" s="190">
        <f>D8*C14</f>
        <v>8.91</v>
      </c>
      <c r="E14" s="7">
        <f t="shared" si="0"/>
        <v>0</v>
      </c>
      <c r="F14" s="8">
        <f t="shared" si="1"/>
        <v>0</v>
      </c>
      <c r="G14" s="39"/>
      <c r="H14" s="40"/>
      <c r="I14" s="40"/>
      <c r="J14" s="55"/>
      <c r="K14" s="39"/>
      <c r="L14" s="40"/>
      <c r="M14" s="40"/>
      <c r="N14" s="55"/>
      <c r="O14" s="39"/>
      <c r="P14" s="40"/>
      <c r="Q14" s="40"/>
      <c r="R14" s="55"/>
      <c r="S14" s="39"/>
      <c r="T14" s="40"/>
      <c r="U14" s="55"/>
      <c r="V14" s="39"/>
      <c r="W14" s="40"/>
      <c r="X14" s="40"/>
      <c r="Y14" s="55"/>
      <c r="Z14" s="39"/>
      <c r="AA14" s="40"/>
      <c r="AB14" s="40"/>
      <c r="AC14" s="55"/>
    </row>
    <row r="15" spans="1:30" ht="15" thickBot="1" x14ac:dyDescent="0.35">
      <c r="A15" s="92" t="s">
        <v>30</v>
      </c>
      <c r="B15" s="92"/>
      <c r="C15" s="173">
        <v>0.15</v>
      </c>
      <c r="D15" s="191">
        <f>C22*C15</f>
        <v>33</v>
      </c>
      <c r="E15" s="7">
        <f t="shared" si="0"/>
        <v>0</v>
      </c>
      <c r="F15" s="8">
        <f t="shared" si="1"/>
        <v>0</v>
      </c>
      <c r="G15" s="77">
        <f>G16+G17</f>
        <v>0</v>
      </c>
      <c r="H15" s="78">
        <f t="shared" ref="H15:U15" si="5">H16+H17</f>
        <v>0</v>
      </c>
      <c r="I15" s="78">
        <f t="shared" si="5"/>
        <v>0</v>
      </c>
      <c r="J15" s="79">
        <f t="shared" si="5"/>
        <v>0</v>
      </c>
      <c r="K15" s="77">
        <f t="shared" si="5"/>
        <v>0</v>
      </c>
      <c r="L15" s="78">
        <f t="shared" si="5"/>
        <v>0</v>
      </c>
      <c r="M15" s="78">
        <f t="shared" si="5"/>
        <v>0</v>
      </c>
      <c r="N15" s="79">
        <f t="shared" si="5"/>
        <v>0</v>
      </c>
      <c r="O15" s="77">
        <f t="shared" si="5"/>
        <v>0</v>
      </c>
      <c r="P15" s="78">
        <f t="shared" si="5"/>
        <v>0</v>
      </c>
      <c r="Q15" s="78">
        <f t="shared" si="5"/>
        <v>0</v>
      </c>
      <c r="R15" s="79">
        <f t="shared" si="5"/>
        <v>0</v>
      </c>
      <c r="S15" s="77">
        <f t="shared" si="5"/>
        <v>0</v>
      </c>
      <c r="T15" s="78">
        <f t="shared" si="5"/>
        <v>0</v>
      </c>
      <c r="U15" s="79">
        <f t="shared" si="5"/>
        <v>0</v>
      </c>
      <c r="V15" s="77">
        <f>V16+V17</f>
        <v>0</v>
      </c>
      <c r="W15" s="78">
        <f t="shared" ref="W15:Y15" si="6">W16+W17</f>
        <v>0</v>
      </c>
      <c r="X15" s="78">
        <f t="shared" si="6"/>
        <v>0</v>
      </c>
      <c r="Y15" s="79">
        <f t="shared" si="6"/>
        <v>0</v>
      </c>
      <c r="Z15" s="77">
        <f>Z16+Z17</f>
        <v>0</v>
      </c>
      <c r="AA15" s="78">
        <f t="shared" ref="AA15:AC15" si="7">AA16+AA17</f>
        <v>0</v>
      </c>
      <c r="AB15" s="78">
        <f t="shared" si="7"/>
        <v>0</v>
      </c>
      <c r="AC15" s="79">
        <f t="shared" si="7"/>
        <v>0</v>
      </c>
    </row>
    <row r="16" spans="1:30" ht="15" thickBot="1" x14ac:dyDescent="0.35">
      <c r="A16" s="93" t="s">
        <v>35</v>
      </c>
      <c r="B16" s="73" t="s">
        <v>33</v>
      </c>
      <c r="C16" s="172">
        <v>0.52</v>
      </c>
      <c r="D16" s="192">
        <f>D15*C16</f>
        <v>17.16</v>
      </c>
      <c r="E16" s="7">
        <f t="shared" si="0"/>
        <v>0</v>
      </c>
      <c r="F16" s="8">
        <f t="shared" si="1"/>
        <v>0</v>
      </c>
      <c r="G16" s="35"/>
      <c r="H16" s="46"/>
      <c r="I16" s="46"/>
      <c r="J16" s="36"/>
      <c r="K16" s="35"/>
      <c r="L16" s="46"/>
      <c r="M16" s="46"/>
      <c r="N16" s="36"/>
      <c r="O16" s="35"/>
      <c r="P16" s="46"/>
      <c r="Q16" s="46"/>
      <c r="R16" s="36"/>
      <c r="S16" s="35"/>
      <c r="T16" s="46"/>
      <c r="U16" s="36"/>
      <c r="V16" s="35"/>
      <c r="W16" s="46"/>
      <c r="X16" s="46"/>
      <c r="Y16" s="36"/>
      <c r="Z16" s="35"/>
      <c r="AA16" s="46"/>
      <c r="AB16" s="46"/>
      <c r="AC16" s="36"/>
    </row>
    <row r="17" spans="1:29" ht="15" thickBot="1" x14ac:dyDescent="0.35">
      <c r="A17" s="94" t="s">
        <v>36</v>
      </c>
      <c r="B17" s="22" t="s">
        <v>33</v>
      </c>
      <c r="C17" s="172">
        <v>0.48</v>
      </c>
      <c r="D17" s="193">
        <f>D15*C17</f>
        <v>15.84</v>
      </c>
      <c r="E17" s="7">
        <f t="shared" si="0"/>
        <v>0</v>
      </c>
      <c r="F17" s="8">
        <f t="shared" si="1"/>
        <v>0</v>
      </c>
      <c r="G17" s="41"/>
      <c r="H17" s="44"/>
      <c r="I17" s="44"/>
      <c r="J17" s="42"/>
      <c r="K17" s="41"/>
      <c r="L17" s="44"/>
      <c r="M17" s="44"/>
      <c r="N17" s="42"/>
      <c r="O17" s="41"/>
      <c r="P17" s="44"/>
      <c r="Q17" s="44"/>
      <c r="R17" s="42"/>
      <c r="S17" s="41"/>
      <c r="T17" s="44"/>
      <c r="U17" s="42"/>
      <c r="V17" s="41"/>
      <c r="W17" s="44"/>
      <c r="X17" s="44"/>
      <c r="Y17" s="42"/>
      <c r="Z17" s="41"/>
      <c r="AA17" s="44"/>
      <c r="AB17" s="44"/>
      <c r="AC17" s="42"/>
    </row>
    <row r="18" spans="1:29" ht="15.6" thickTop="1" thickBot="1" x14ac:dyDescent="0.35">
      <c r="A18" s="95" t="s">
        <v>37</v>
      </c>
      <c r="B18" s="95"/>
      <c r="C18" s="171">
        <v>0.1</v>
      </c>
      <c r="D18" s="194">
        <f>C22*10%</f>
        <v>22</v>
      </c>
      <c r="E18" s="7">
        <f t="shared" si="0"/>
        <v>0</v>
      </c>
      <c r="F18" s="8">
        <f t="shared" si="1"/>
        <v>0</v>
      </c>
      <c r="G18" s="83">
        <f>G19+G20</f>
        <v>0</v>
      </c>
      <c r="H18" s="84">
        <f t="shared" ref="H18:U18" si="8">H19+H20</f>
        <v>0</v>
      </c>
      <c r="I18" s="84">
        <f t="shared" si="8"/>
        <v>0</v>
      </c>
      <c r="J18" s="85">
        <f t="shared" si="8"/>
        <v>0</v>
      </c>
      <c r="K18" s="83">
        <f t="shared" si="8"/>
        <v>0</v>
      </c>
      <c r="L18" s="84">
        <f t="shared" si="8"/>
        <v>0</v>
      </c>
      <c r="M18" s="84">
        <f t="shared" si="8"/>
        <v>0</v>
      </c>
      <c r="N18" s="85">
        <f t="shared" si="8"/>
        <v>0</v>
      </c>
      <c r="O18" s="83">
        <f t="shared" si="8"/>
        <v>0</v>
      </c>
      <c r="P18" s="84">
        <f t="shared" si="8"/>
        <v>0</v>
      </c>
      <c r="Q18" s="84">
        <f t="shared" si="8"/>
        <v>0</v>
      </c>
      <c r="R18" s="85">
        <f t="shared" si="8"/>
        <v>0</v>
      </c>
      <c r="S18" s="83">
        <f t="shared" si="8"/>
        <v>0</v>
      </c>
      <c r="T18" s="84">
        <f t="shared" si="8"/>
        <v>0</v>
      </c>
      <c r="U18" s="85">
        <f t="shared" si="8"/>
        <v>0</v>
      </c>
      <c r="V18" s="83">
        <f>V19+V20</f>
        <v>0</v>
      </c>
      <c r="W18" s="84">
        <f t="shared" ref="W18:Y18" si="9">W19+W20</f>
        <v>0</v>
      </c>
      <c r="X18" s="84">
        <f t="shared" si="9"/>
        <v>0</v>
      </c>
      <c r="Y18" s="85">
        <f t="shared" si="9"/>
        <v>0</v>
      </c>
      <c r="Z18" s="83">
        <f>Z19+Z20</f>
        <v>0</v>
      </c>
      <c r="AA18" s="84">
        <f t="shared" ref="AA18:AC18" si="10">AA19+AA20</f>
        <v>0</v>
      </c>
      <c r="AB18" s="84">
        <f t="shared" si="10"/>
        <v>0</v>
      </c>
      <c r="AC18" s="85">
        <f t="shared" si="10"/>
        <v>0</v>
      </c>
    </row>
    <row r="19" spans="1:29" ht="15" thickBot="1" x14ac:dyDescent="0.35">
      <c r="A19" s="93" t="s">
        <v>38</v>
      </c>
      <c r="B19" s="93"/>
      <c r="C19" s="14">
        <v>0.33</v>
      </c>
      <c r="D19" s="195">
        <f>D18*C19</f>
        <v>7.2600000000000007</v>
      </c>
      <c r="E19" s="7">
        <f t="shared" si="0"/>
        <v>0</v>
      </c>
      <c r="F19" s="8">
        <f t="shared" si="1"/>
        <v>0</v>
      </c>
      <c r="G19" s="35"/>
      <c r="H19" s="37"/>
      <c r="I19" s="37"/>
      <c r="J19" s="80"/>
      <c r="K19" s="35"/>
      <c r="L19" s="37"/>
      <c r="M19" s="37"/>
      <c r="N19" s="80"/>
      <c r="O19" s="35"/>
      <c r="P19" s="37"/>
      <c r="Q19" s="37"/>
      <c r="R19" s="80"/>
      <c r="S19" s="35"/>
      <c r="T19" s="37"/>
      <c r="U19" s="80"/>
      <c r="V19" s="35"/>
      <c r="W19" s="37"/>
      <c r="X19" s="37"/>
      <c r="Y19" s="80"/>
      <c r="Z19" s="35"/>
      <c r="AA19" s="37"/>
      <c r="AB19" s="37"/>
      <c r="AC19" s="80"/>
    </row>
    <row r="20" spans="1:29" ht="15" thickBot="1" x14ac:dyDescent="0.35">
      <c r="A20" s="99" t="s">
        <v>39</v>
      </c>
      <c r="B20" s="99"/>
      <c r="C20" s="174">
        <v>0.67</v>
      </c>
      <c r="D20" s="196">
        <f>D18*C20</f>
        <v>14.74</v>
      </c>
      <c r="E20" s="7">
        <f t="shared" si="0"/>
        <v>0</v>
      </c>
      <c r="F20" s="8">
        <f t="shared" si="1"/>
        <v>0</v>
      </c>
      <c r="G20" s="41"/>
      <c r="H20" s="43"/>
      <c r="I20" s="43"/>
      <c r="J20" s="56"/>
      <c r="K20" s="41"/>
      <c r="L20" s="43"/>
      <c r="M20" s="43"/>
      <c r="N20" s="56"/>
      <c r="O20" s="41"/>
      <c r="P20" s="43"/>
      <c r="Q20" s="43"/>
      <c r="R20" s="56"/>
      <c r="S20" s="41"/>
      <c r="T20" s="43"/>
      <c r="U20" s="56"/>
      <c r="V20" s="41"/>
      <c r="W20" s="43"/>
      <c r="X20" s="43"/>
      <c r="Y20" s="56"/>
      <c r="Z20" s="41"/>
      <c r="AA20" s="43"/>
      <c r="AB20" s="43"/>
      <c r="AC20" s="56"/>
    </row>
    <row r="21" spans="1:29" ht="15.6" customHeight="1" thickBot="1" x14ac:dyDescent="0.35">
      <c r="A21" s="227" t="s">
        <v>105</v>
      </c>
      <c r="B21" s="228"/>
      <c r="C21" s="229"/>
      <c r="D21" s="230" t="s">
        <v>45</v>
      </c>
      <c r="E21" s="231"/>
      <c r="F21" s="28" t="s">
        <v>40</v>
      </c>
      <c r="G21" s="68">
        <f>G6+G7+G8+G15+G18</f>
        <v>0</v>
      </c>
      <c r="H21" s="29">
        <f t="shared" ref="H21:U21" si="11">H6+H7+H8+H15+H18</f>
        <v>0</v>
      </c>
      <c r="I21" s="29">
        <f t="shared" si="11"/>
        <v>0</v>
      </c>
      <c r="J21" s="69">
        <f t="shared" si="11"/>
        <v>0</v>
      </c>
      <c r="K21" s="68">
        <f t="shared" si="11"/>
        <v>0</v>
      </c>
      <c r="L21" s="29">
        <f t="shared" si="11"/>
        <v>0</v>
      </c>
      <c r="M21" s="29">
        <f t="shared" si="11"/>
        <v>0</v>
      </c>
      <c r="N21" s="69">
        <f t="shared" si="11"/>
        <v>0</v>
      </c>
      <c r="O21" s="68">
        <f t="shared" si="11"/>
        <v>0</v>
      </c>
      <c r="P21" s="29">
        <f t="shared" si="11"/>
        <v>0</v>
      </c>
      <c r="Q21" s="29">
        <f t="shared" si="11"/>
        <v>0</v>
      </c>
      <c r="R21" s="69">
        <f t="shared" si="11"/>
        <v>0</v>
      </c>
      <c r="S21" s="68">
        <f t="shared" si="11"/>
        <v>0</v>
      </c>
      <c r="T21" s="29">
        <f t="shared" si="11"/>
        <v>0</v>
      </c>
      <c r="U21" s="69">
        <f t="shared" si="11"/>
        <v>0</v>
      </c>
      <c r="V21" s="68">
        <f>V6+V7+V8+V15+V18</f>
        <v>0</v>
      </c>
      <c r="W21" s="29">
        <f t="shared" ref="W21:Y21" si="12">W6+W7+W8+W15+W18</f>
        <v>0</v>
      </c>
      <c r="X21" s="29">
        <f t="shared" si="12"/>
        <v>0</v>
      </c>
      <c r="Y21" s="69">
        <f t="shared" si="12"/>
        <v>0</v>
      </c>
      <c r="Z21" s="68">
        <f>Z6+Z7+Z8+Z15+Z18</f>
        <v>0</v>
      </c>
      <c r="AA21" s="29">
        <f t="shared" ref="AA21:AC21" si="13">AA6+AA7+AA8+AA15+AA18</f>
        <v>0</v>
      </c>
      <c r="AB21" s="29">
        <f t="shared" si="13"/>
        <v>0</v>
      </c>
      <c r="AC21" s="69">
        <f t="shared" si="13"/>
        <v>0</v>
      </c>
    </row>
    <row r="22" spans="1:29" ht="16.2" thickBot="1" x14ac:dyDescent="0.35">
      <c r="A22" s="234" t="s">
        <v>104</v>
      </c>
      <c r="B22" s="168"/>
      <c r="C22" s="222">
        <v>220</v>
      </c>
      <c r="D22" s="232"/>
      <c r="E22" s="233"/>
      <c r="F22" s="30" t="s">
        <v>41</v>
      </c>
      <c r="G22" s="103">
        <f>G21/60</f>
        <v>0</v>
      </c>
      <c r="H22" s="104">
        <f t="shared" ref="H22:U22" si="14">H21/60</f>
        <v>0</v>
      </c>
      <c r="I22" s="104">
        <f t="shared" si="14"/>
        <v>0</v>
      </c>
      <c r="J22" s="105">
        <f t="shared" si="14"/>
        <v>0</v>
      </c>
      <c r="K22" s="103">
        <f t="shared" si="14"/>
        <v>0</v>
      </c>
      <c r="L22" s="104">
        <f t="shared" si="14"/>
        <v>0</v>
      </c>
      <c r="M22" s="104">
        <f t="shared" si="14"/>
        <v>0</v>
      </c>
      <c r="N22" s="105">
        <f t="shared" si="14"/>
        <v>0</v>
      </c>
      <c r="O22" s="103">
        <f t="shared" si="14"/>
        <v>0</v>
      </c>
      <c r="P22" s="104">
        <f t="shared" si="14"/>
        <v>0</v>
      </c>
      <c r="Q22" s="104">
        <f t="shared" si="14"/>
        <v>0</v>
      </c>
      <c r="R22" s="105">
        <f t="shared" si="14"/>
        <v>0</v>
      </c>
      <c r="S22" s="103">
        <f t="shared" si="14"/>
        <v>0</v>
      </c>
      <c r="T22" s="104">
        <f t="shared" si="14"/>
        <v>0</v>
      </c>
      <c r="U22" s="105">
        <f t="shared" si="14"/>
        <v>0</v>
      </c>
      <c r="V22" s="103">
        <f>V21/60</f>
        <v>0</v>
      </c>
      <c r="W22" s="104">
        <f t="shared" ref="W22:Y22" si="15">W21/60</f>
        <v>0</v>
      </c>
      <c r="X22" s="104">
        <f t="shared" si="15"/>
        <v>0</v>
      </c>
      <c r="Y22" s="105">
        <f t="shared" si="15"/>
        <v>0</v>
      </c>
      <c r="Z22" s="103">
        <f>Z21/60</f>
        <v>0</v>
      </c>
      <c r="AA22" s="104">
        <f t="shared" ref="AA22:AC22" si="16">AA21/60</f>
        <v>0</v>
      </c>
      <c r="AB22" s="104">
        <f t="shared" si="16"/>
        <v>0</v>
      </c>
      <c r="AC22" s="105">
        <f t="shared" si="16"/>
        <v>0</v>
      </c>
    </row>
    <row r="23" spans="1:29" x14ac:dyDescent="0.3">
      <c r="A23" s="234"/>
      <c r="B23" s="168"/>
      <c r="C23" s="236" t="s">
        <v>46</v>
      </c>
      <c r="D23" s="237"/>
      <c r="E23" s="238"/>
      <c r="F23" s="109">
        <f>SUM(G21:AC21)</f>
        <v>0</v>
      </c>
      <c r="G23" s="45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34"/>
      <c r="V23" s="45"/>
      <c r="W23" s="113"/>
      <c r="X23" s="113"/>
      <c r="Y23" s="113"/>
      <c r="Z23" s="45"/>
      <c r="AA23" s="113"/>
      <c r="AB23" s="113"/>
      <c r="AC23" s="113"/>
    </row>
    <row r="24" spans="1:29" ht="15" thickBot="1" x14ac:dyDescent="0.35">
      <c r="A24" s="234"/>
      <c r="B24" s="168"/>
      <c r="C24" s="239"/>
      <c r="D24" s="240"/>
      <c r="E24" s="241"/>
      <c r="F24" s="110">
        <f>F23/60</f>
        <v>0</v>
      </c>
      <c r="G24" s="219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1">
        <v>1</v>
      </c>
      <c r="V24" s="219"/>
      <c r="W24" s="220"/>
      <c r="X24" s="220"/>
      <c r="Y24" s="220"/>
      <c r="Z24" s="219"/>
      <c r="AA24" s="220"/>
      <c r="AB24" s="220"/>
      <c r="AC24" s="220"/>
    </row>
    <row r="25" spans="1:29" ht="14.4" customHeight="1" x14ac:dyDescent="0.3">
      <c r="A25" s="234"/>
      <c r="B25" s="168"/>
      <c r="C25" s="242" t="s">
        <v>47</v>
      </c>
      <c r="D25" s="243"/>
      <c r="E25" s="106" t="s">
        <v>48</v>
      </c>
      <c r="F25" s="111">
        <f>SUM(G25:U25)</f>
        <v>0</v>
      </c>
      <c r="G25" s="45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34"/>
      <c r="V25" s="45"/>
      <c r="W25" s="113"/>
      <c r="X25" s="113"/>
      <c r="Y25" s="113"/>
      <c r="Z25" s="45"/>
      <c r="AA25" s="113"/>
      <c r="AB25" s="113"/>
      <c r="AC25" s="113"/>
    </row>
    <row r="26" spans="1:29" ht="15" thickBot="1" x14ac:dyDescent="0.35">
      <c r="A26" s="234"/>
      <c r="B26" s="168"/>
      <c r="C26" s="244"/>
      <c r="D26" s="245"/>
      <c r="E26" s="102" t="s">
        <v>49</v>
      </c>
      <c r="F26" s="112">
        <f>SUM(G26:U26)</f>
        <v>0</v>
      </c>
      <c r="G26" s="41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2"/>
      <c r="V26" s="41"/>
      <c r="W26" s="44"/>
      <c r="X26" s="44"/>
      <c r="Y26" s="44"/>
      <c r="Z26" s="41"/>
      <c r="AA26" s="44"/>
      <c r="AB26" s="44"/>
      <c r="AC26" s="44"/>
    </row>
    <row r="27" spans="1:29" ht="15.6" thickTop="1" thickBot="1" x14ac:dyDescent="0.35">
      <c r="A27" s="235"/>
      <c r="B27" s="169"/>
      <c r="C27" s="246"/>
      <c r="D27" s="247"/>
      <c r="E27" s="107" t="s">
        <v>50</v>
      </c>
      <c r="F27" s="100">
        <f>(F25+F26)/60</f>
        <v>0</v>
      </c>
      <c r="G27" s="114">
        <f t="shared" ref="G27:U27" si="17">(G25+G26)/60</f>
        <v>0</v>
      </c>
      <c r="H27" s="114">
        <f t="shared" si="17"/>
        <v>0</v>
      </c>
      <c r="I27" s="114">
        <f t="shared" si="17"/>
        <v>0</v>
      </c>
      <c r="J27" s="114">
        <f t="shared" si="17"/>
        <v>0</v>
      </c>
      <c r="K27" s="114">
        <f t="shared" si="17"/>
        <v>0</v>
      </c>
      <c r="L27" s="114">
        <f t="shared" si="17"/>
        <v>0</v>
      </c>
      <c r="M27" s="114">
        <f t="shared" si="17"/>
        <v>0</v>
      </c>
      <c r="N27" s="114">
        <f t="shared" si="17"/>
        <v>0</v>
      </c>
      <c r="O27" s="114">
        <f t="shared" si="17"/>
        <v>0</v>
      </c>
      <c r="P27" s="114">
        <f t="shared" si="17"/>
        <v>0</v>
      </c>
      <c r="Q27" s="114">
        <f t="shared" si="17"/>
        <v>0</v>
      </c>
      <c r="R27" s="114">
        <f t="shared" si="17"/>
        <v>0</v>
      </c>
      <c r="S27" s="114">
        <f t="shared" si="17"/>
        <v>0</v>
      </c>
      <c r="T27" s="114">
        <f t="shared" si="17"/>
        <v>0</v>
      </c>
      <c r="U27" s="115">
        <f t="shared" si="17"/>
        <v>0</v>
      </c>
      <c r="V27" s="114">
        <f t="shared" ref="V27:AC27" si="18">(V25+V26)/60</f>
        <v>0</v>
      </c>
      <c r="W27" s="114">
        <f t="shared" si="18"/>
        <v>0</v>
      </c>
      <c r="X27" s="114">
        <f t="shared" si="18"/>
        <v>0</v>
      </c>
      <c r="Y27" s="114">
        <f t="shared" si="18"/>
        <v>0</v>
      </c>
      <c r="Z27" s="114">
        <f t="shared" si="18"/>
        <v>0</v>
      </c>
      <c r="AA27" s="114">
        <f t="shared" si="18"/>
        <v>0</v>
      </c>
      <c r="AB27" s="114">
        <f t="shared" si="18"/>
        <v>0</v>
      </c>
      <c r="AC27" s="114">
        <f t="shared" si="18"/>
        <v>0</v>
      </c>
    </row>
    <row r="28" spans="1:29" x14ac:dyDescent="0.3">
      <c r="A28" s="165" t="s">
        <v>100</v>
      </c>
      <c r="B28" s="165"/>
      <c r="W28" s="57"/>
      <c r="X28" s="57"/>
    </row>
    <row r="29" spans="1:29" x14ac:dyDescent="0.3">
      <c r="A29" s="1" t="s">
        <v>101</v>
      </c>
      <c r="B29" s="1"/>
      <c r="W29" s="57"/>
      <c r="X29" s="57"/>
    </row>
    <row r="30" spans="1:29" x14ac:dyDescent="0.3">
      <c r="A30" s="1" t="s">
        <v>102</v>
      </c>
      <c r="B30" s="1"/>
      <c r="W30" s="57"/>
      <c r="X30" s="57"/>
      <c r="Z30" s="3"/>
    </row>
    <row r="31" spans="1:29" x14ac:dyDescent="0.3">
      <c r="A31" s="1" t="s">
        <v>103</v>
      </c>
      <c r="B31" s="1"/>
      <c r="H31" s="267" t="s">
        <v>113</v>
      </c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</row>
    <row r="32" spans="1:29" x14ac:dyDescent="0.3">
      <c r="A32" s="1"/>
      <c r="B32" s="1"/>
      <c r="H32" s="1" t="s">
        <v>106</v>
      </c>
    </row>
  </sheetData>
  <sheetProtection algorithmName="SHA-512" hashValue="9y3JgX83UfGm26lL4d5ZxQtUw2LH5dX2Mk/uqH6oukjjlcp13obnP3rs2SPwYxms9mxmDKuwRmbh4ldNHxFoyw==" saltValue="3KCIWKW3y8n1B+iQ8qb1Pw==" spinCount="100000" sheet="1" objects="1" scenarios="1"/>
  <mergeCells count="21">
    <mergeCell ref="H31:AA31"/>
    <mergeCell ref="B3:C3"/>
    <mergeCell ref="B1:C1"/>
    <mergeCell ref="E1:U1"/>
    <mergeCell ref="B2:C2"/>
    <mergeCell ref="Q2:R2"/>
    <mergeCell ref="S2:U2"/>
    <mergeCell ref="V4:Y4"/>
    <mergeCell ref="Z4:AC4"/>
    <mergeCell ref="S4:U4"/>
    <mergeCell ref="A21:C21"/>
    <mergeCell ref="D21:E22"/>
    <mergeCell ref="A22:A27"/>
    <mergeCell ref="C23:E24"/>
    <mergeCell ref="C25:D27"/>
    <mergeCell ref="A4:A5"/>
    <mergeCell ref="C4:D5"/>
    <mergeCell ref="E4:F4"/>
    <mergeCell ref="G4:J4"/>
    <mergeCell ref="K4:N4"/>
    <mergeCell ref="O4:R4"/>
  </mergeCells>
  <printOptions horizontalCentered="1"/>
  <pageMargins left="0.11811023622047245" right="0.11811023622047245" top="0.15748031496062992" bottom="0" header="0.11811023622047245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2"/>
  <sheetViews>
    <sheetView workbookViewId="0">
      <selection activeCell="AB11" sqref="AB11"/>
    </sheetView>
  </sheetViews>
  <sheetFormatPr defaultRowHeight="14.4" x14ac:dyDescent="0.3"/>
  <cols>
    <col min="1" max="1" width="20" customWidth="1"/>
    <col min="2" max="2" width="6.88671875" customWidth="1"/>
    <col min="3" max="3" width="6.21875" style="1" customWidth="1"/>
    <col min="4" max="4" width="4.6640625" style="1" customWidth="1"/>
    <col min="5" max="5" width="5" style="1" customWidth="1"/>
    <col min="6" max="22" width="5.77734375" style="1" customWidth="1"/>
    <col min="23" max="23" width="6.5546875" style="1" customWidth="1"/>
    <col min="24" max="24" width="5.77734375" style="1" customWidth="1"/>
    <col min="25" max="49" width="4.77734375" style="1" customWidth="1"/>
  </cols>
  <sheetData>
    <row r="1" spans="1:30" ht="15" thickBot="1" x14ac:dyDescent="0.35">
      <c r="A1" s="198" t="s">
        <v>109</v>
      </c>
      <c r="B1" s="258"/>
      <c r="C1" s="259"/>
      <c r="D1" s="3"/>
      <c r="E1" s="260" t="s">
        <v>44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97"/>
      <c r="W1" s="97"/>
      <c r="X1" s="2"/>
    </row>
    <row r="2" spans="1:30" ht="15" thickBot="1" x14ac:dyDescent="0.35">
      <c r="A2" s="199" t="s">
        <v>107</v>
      </c>
      <c r="B2" s="261" t="s">
        <v>111</v>
      </c>
      <c r="C2" s="26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63" t="s">
        <v>110</v>
      </c>
      <c r="R2" s="264"/>
      <c r="S2" s="265"/>
      <c r="T2" s="265"/>
      <c r="U2" s="266"/>
      <c r="V2" s="3"/>
      <c r="W2" s="3"/>
    </row>
    <row r="3" spans="1:30" ht="15" thickBot="1" x14ac:dyDescent="0.35">
      <c r="A3" s="138" t="s">
        <v>108</v>
      </c>
      <c r="B3" s="256"/>
      <c r="C3" s="25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3"/>
      <c r="V3" s="3"/>
      <c r="W3" s="3"/>
      <c r="X3" s="57"/>
      <c r="Y3" s="57"/>
    </row>
    <row r="4" spans="1:30" x14ac:dyDescent="0.3">
      <c r="A4" s="268" t="s">
        <v>17</v>
      </c>
      <c r="B4" s="200"/>
      <c r="C4" s="250" t="s">
        <v>43</v>
      </c>
      <c r="D4" s="251"/>
      <c r="E4" s="254" t="s">
        <v>42</v>
      </c>
      <c r="F4" s="255"/>
      <c r="G4" s="224" t="s">
        <v>4</v>
      </c>
      <c r="H4" s="225"/>
      <c r="I4" s="225"/>
      <c r="J4" s="226"/>
      <c r="K4" s="224" t="s">
        <v>9</v>
      </c>
      <c r="L4" s="225"/>
      <c r="M4" s="225"/>
      <c r="N4" s="226"/>
      <c r="O4" s="224" t="s">
        <v>14</v>
      </c>
      <c r="P4" s="225"/>
      <c r="Q4" s="225"/>
      <c r="R4" s="226"/>
      <c r="S4" s="224" t="s">
        <v>16</v>
      </c>
      <c r="T4" s="225"/>
      <c r="U4" s="226"/>
      <c r="V4" s="215" t="s">
        <v>19</v>
      </c>
      <c r="W4" s="175"/>
      <c r="X4" s="57"/>
      <c r="Y4" s="57"/>
    </row>
    <row r="5" spans="1:30" ht="15" thickBot="1" x14ac:dyDescent="0.35">
      <c r="A5" s="269"/>
      <c r="B5" s="201"/>
      <c r="C5" s="252"/>
      <c r="D5" s="253"/>
      <c r="E5" s="4" t="s">
        <v>22</v>
      </c>
      <c r="F5" s="5" t="s">
        <v>18</v>
      </c>
      <c r="G5" s="60" t="s">
        <v>0</v>
      </c>
      <c r="H5" s="32" t="s">
        <v>1</v>
      </c>
      <c r="I5" s="32" t="s">
        <v>2</v>
      </c>
      <c r="J5" s="47" t="s">
        <v>3</v>
      </c>
      <c r="K5" s="60" t="s">
        <v>5</v>
      </c>
      <c r="L5" s="32" t="s">
        <v>6</v>
      </c>
      <c r="M5" s="32" t="s">
        <v>7</v>
      </c>
      <c r="N5" s="47" t="s">
        <v>8</v>
      </c>
      <c r="O5" s="60" t="s">
        <v>10</v>
      </c>
      <c r="P5" s="32" t="s">
        <v>11</v>
      </c>
      <c r="Q5" s="32" t="s">
        <v>12</v>
      </c>
      <c r="R5" s="47" t="s">
        <v>13</v>
      </c>
      <c r="S5" s="60" t="s">
        <v>15</v>
      </c>
      <c r="T5" s="32" t="s">
        <v>0</v>
      </c>
      <c r="U5" s="47" t="s">
        <v>1</v>
      </c>
      <c r="V5" s="216"/>
      <c r="W5" s="176"/>
      <c r="X5" s="58"/>
      <c r="Y5" s="58"/>
    </row>
    <row r="6" spans="1:30" ht="15" thickBot="1" x14ac:dyDescent="0.35">
      <c r="A6" s="202" t="s">
        <v>20</v>
      </c>
      <c r="B6" s="202"/>
      <c r="C6" s="6">
        <v>0.2</v>
      </c>
      <c r="D6" s="184">
        <f>C22*C6</f>
        <v>30</v>
      </c>
      <c r="E6" s="7">
        <f>F6/60</f>
        <v>30</v>
      </c>
      <c r="F6" s="8">
        <f>SUM(G6:U6)</f>
        <v>1800</v>
      </c>
      <c r="G6" s="61">
        <v>120</v>
      </c>
      <c r="H6" s="48">
        <v>120</v>
      </c>
      <c r="I6" s="48">
        <v>120</v>
      </c>
      <c r="J6" s="62">
        <v>120</v>
      </c>
      <c r="K6" s="70">
        <v>120</v>
      </c>
      <c r="L6" s="48">
        <v>120</v>
      </c>
      <c r="M6" s="48">
        <v>120</v>
      </c>
      <c r="N6" s="62">
        <v>120</v>
      </c>
      <c r="O6" s="70">
        <v>120</v>
      </c>
      <c r="P6" s="48">
        <v>120</v>
      </c>
      <c r="Q6" s="48">
        <v>120</v>
      </c>
      <c r="R6" s="62">
        <v>120</v>
      </c>
      <c r="S6" s="70">
        <v>120</v>
      </c>
      <c r="T6" s="48">
        <v>120</v>
      </c>
      <c r="U6" s="62">
        <v>120</v>
      </c>
      <c r="V6" s="217"/>
      <c r="W6" s="177"/>
      <c r="X6" s="59"/>
      <c r="Y6" s="59"/>
      <c r="Z6" s="3"/>
      <c r="AC6" s="3"/>
    </row>
    <row r="7" spans="1:30" ht="15" thickBot="1" x14ac:dyDescent="0.35">
      <c r="A7" s="203" t="s">
        <v>21</v>
      </c>
      <c r="B7" s="203"/>
      <c r="C7" s="9">
        <v>0.1</v>
      </c>
      <c r="D7" s="185">
        <f>C22*C7</f>
        <v>15</v>
      </c>
      <c r="E7" s="10">
        <f t="shared" ref="E7:E20" si="0">F7/60</f>
        <v>15</v>
      </c>
      <c r="F7" s="11">
        <f t="shared" ref="F7:F20" si="1">SUM(G7:U7)</f>
        <v>900</v>
      </c>
      <c r="G7" s="63">
        <v>60</v>
      </c>
      <c r="H7" s="49">
        <v>60</v>
      </c>
      <c r="I7" s="49">
        <v>60</v>
      </c>
      <c r="J7" s="50">
        <v>60</v>
      </c>
      <c r="K7" s="71">
        <v>60</v>
      </c>
      <c r="L7" s="49">
        <v>60</v>
      </c>
      <c r="M7" s="49">
        <v>60</v>
      </c>
      <c r="N7" s="50">
        <v>60</v>
      </c>
      <c r="O7" s="71">
        <v>60</v>
      </c>
      <c r="P7" s="49">
        <v>60</v>
      </c>
      <c r="Q7" s="49">
        <v>60</v>
      </c>
      <c r="R7" s="50">
        <v>60</v>
      </c>
      <c r="S7" s="71">
        <v>60</v>
      </c>
      <c r="T7" s="49">
        <v>60</v>
      </c>
      <c r="U7" s="50">
        <v>60</v>
      </c>
      <c r="V7" s="218"/>
      <c r="W7" s="177"/>
      <c r="X7" s="59"/>
      <c r="Y7" s="59"/>
    </row>
    <row r="8" spans="1:30" ht="15" thickBot="1" x14ac:dyDescent="0.35">
      <c r="A8" s="204" t="s">
        <v>23</v>
      </c>
      <c r="B8" s="204"/>
      <c r="C8" s="170">
        <v>0.45</v>
      </c>
      <c r="D8" s="186">
        <f>C22*C8</f>
        <v>67.5</v>
      </c>
      <c r="E8" s="12">
        <f t="shared" si="0"/>
        <v>67.833333333333329</v>
      </c>
      <c r="F8" s="13">
        <f t="shared" si="1"/>
        <v>4070</v>
      </c>
      <c r="G8" s="64">
        <f>G9+G10+G11+G12+G13+G14</f>
        <v>272</v>
      </c>
      <c r="H8" s="27">
        <f t="shared" ref="H8:U8" si="2">H9+H10+H11+H12+H13+H14</f>
        <v>282</v>
      </c>
      <c r="I8" s="27">
        <f t="shared" si="2"/>
        <v>272</v>
      </c>
      <c r="J8" s="65">
        <f t="shared" si="2"/>
        <v>272</v>
      </c>
      <c r="K8" s="72">
        <f t="shared" si="2"/>
        <v>272</v>
      </c>
      <c r="L8" s="27">
        <f t="shared" si="2"/>
        <v>272</v>
      </c>
      <c r="M8" s="27">
        <f t="shared" si="2"/>
        <v>272</v>
      </c>
      <c r="N8" s="65">
        <f t="shared" si="2"/>
        <v>272</v>
      </c>
      <c r="O8" s="72">
        <f t="shared" si="2"/>
        <v>272</v>
      </c>
      <c r="P8" s="27">
        <f t="shared" si="2"/>
        <v>272</v>
      </c>
      <c r="Q8" s="27">
        <f t="shared" si="2"/>
        <v>262</v>
      </c>
      <c r="R8" s="65">
        <f t="shared" si="2"/>
        <v>262</v>
      </c>
      <c r="S8" s="72">
        <f t="shared" si="2"/>
        <v>272</v>
      </c>
      <c r="T8" s="27">
        <f t="shared" si="2"/>
        <v>272</v>
      </c>
      <c r="U8" s="65">
        <f t="shared" si="2"/>
        <v>272</v>
      </c>
      <c r="V8" s="178"/>
      <c r="W8" s="59"/>
      <c r="X8" s="59"/>
      <c r="Y8" s="59"/>
      <c r="AC8" s="33"/>
    </row>
    <row r="9" spans="1:30" ht="15.6" thickTop="1" thickBot="1" x14ac:dyDescent="0.35">
      <c r="A9" s="205" t="s">
        <v>29</v>
      </c>
      <c r="B9" s="14" t="s">
        <v>31</v>
      </c>
      <c r="C9" s="206">
        <v>0.11</v>
      </c>
      <c r="D9" s="187">
        <f>D8*C9</f>
        <v>7.4249999999999998</v>
      </c>
      <c r="E9" s="15">
        <f t="shared" si="0"/>
        <v>7.5</v>
      </c>
      <c r="F9" s="16">
        <f t="shared" si="1"/>
        <v>450</v>
      </c>
      <c r="G9" s="66">
        <v>30</v>
      </c>
      <c r="H9" s="51">
        <v>30</v>
      </c>
      <c r="I9" s="51">
        <v>30</v>
      </c>
      <c r="J9" s="52">
        <v>30</v>
      </c>
      <c r="K9" s="66">
        <v>30</v>
      </c>
      <c r="L9" s="51">
        <v>30</v>
      </c>
      <c r="M9" s="51">
        <v>30</v>
      </c>
      <c r="N9" s="52">
        <v>30</v>
      </c>
      <c r="O9" s="66">
        <v>30</v>
      </c>
      <c r="P9" s="51">
        <v>30</v>
      </c>
      <c r="Q9" s="51">
        <v>30</v>
      </c>
      <c r="R9" s="52">
        <v>30</v>
      </c>
      <c r="S9" s="66">
        <v>30</v>
      </c>
      <c r="T9" s="51">
        <v>30</v>
      </c>
      <c r="U9" s="52">
        <v>30</v>
      </c>
      <c r="V9" s="181"/>
      <c r="W9" s="177"/>
      <c r="X9" s="59"/>
      <c r="Y9" s="59"/>
    </row>
    <row r="10" spans="1:30" ht="15" thickBot="1" x14ac:dyDescent="0.35">
      <c r="A10" s="207" t="s">
        <v>24</v>
      </c>
      <c r="B10" s="17" t="s">
        <v>32</v>
      </c>
      <c r="C10" s="206">
        <v>0.22</v>
      </c>
      <c r="D10" s="188">
        <f>D8*C10</f>
        <v>14.85</v>
      </c>
      <c r="E10" s="18">
        <f t="shared" si="0"/>
        <v>15</v>
      </c>
      <c r="F10" s="19">
        <f t="shared" si="1"/>
        <v>900</v>
      </c>
      <c r="G10" s="38">
        <v>70</v>
      </c>
      <c r="H10" s="31">
        <v>70</v>
      </c>
      <c r="I10" s="31">
        <v>60</v>
      </c>
      <c r="J10" s="53">
        <v>60</v>
      </c>
      <c r="K10" s="38">
        <v>60</v>
      </c>
      <c r="L10" s="31">
        <v>60</v>
      </c>
      <c r="M10" s="31">
        <v>60</v>
      </c>
      <c r="N10" s="53">
        <v>60</v>
      </c>
      <c r="O10" s="38">
        <v>60</v>
      </c>
      <c r="P10" s="31">
        <v>60</v>
      </c>
      <c r="Q10" s="31">
        <v>50</v>
      </c>
      <c r="R10" s="53">
        <v>50</v>
      </c>
      <c r="S10" s="38">
        <v>60</v>
      </c>
      <c r="T10" s="31">
        <v>60</v>
      </c>
      <c r="U10" s="53">
        <v>60</v>
      </c>
      <c r="V10" s="182"/>
      <c r="W10" s="177"/>
      <c r="X10" s="59"/>
      <c r="Y10" s="59"/>
      <c r="AB10" s="3"/>
      <c r="AC10" s="3"/>
    </row>
    <row r="11" spans="1:30" ht="15" thickBot="1" x14ac:dyDescent="0.35">
      <c r="A11" s="207" t="s">
        <v>25</v>
      </c>
      <c r="B11" s="17" t="s">
        <v>32</v>
      </c>
      <c r="C11" s="206">
        <v>0.22</v>
      </c>
      <c r="D11" s="189">
        <f>D8*C11</f>
        <v>14.85</v>
      </c>
      <c r="E11" s="18">
        <f t="shared" si="0"/>
        <v>14.833333333333334</v>
      </c>
      <c r="F11" s="19">
        <f t="shared" si="1"/>
        <v>890</v>
      </c>
      <c r="G11" s="67">
        <v>50</v>
      </c>
      <c r="H11" s="54">
        <v>60</v>
      </c>
      <c r="I11" s="54">
        <v>60</v>
      </c>
      <c r="J11" s="54">
        <v>60</v>
      </c>
      <c r="K11" s="67">
        <v>60</v>
      </c>
      <c r="L11" s="54">
        <v>60</v>
      </c>
      <c r="M11" s="54">
        <v>60</v>
      </c>
      <c r="N11" s="54">
        <v>60</v>
      </c>
      <c r="O11" s="67">
        <v>60</v>
      </c>
      <c r="P11" s="54">
        <v>60</v>
      </c>
      <c r="Q11" s="54">
        <v>60</v>
      </c>
      <c r="R11" s="54">
        <v>60</v>
      </c>
      <c r="S11" s="67">
        <v>60</v>
      </c>
      <c r="T11" s="54">
        <v>60</v>
      </c>
      <c r="U11" s="54">
        <v>60</v>
      </c>
      <c r="V11" s="182"/>
      <c r="W11" s="177"/>
      <c r="X11" s="59"/>
      <c r="Y11" s="59"/>
      <c r="AB11" s="3"/>
    </row>
    <row r="12" spans="1:30" ht="15" thickBot="1" x14ac:dyDescent="0.35">
      <c r="A12" s="207" t="s">
        <v>26</v>
      </c>
      <c r="B12" s="17" t="s">
        <v>32</v>
      </c>
      <c r="C12" s="206">
        <v>0.22</v>
      </c>
      <c r="D12" s="189">
        <f>D8*C12</f>
        <v>14.85</v>
      </c>
      <c r="E12" s="18">
        <f t="shared" si="0"/>
        <v>15</v>
      </c>
      <c r="F12" s="19">
        <f t="shared" si="1"/>
        <v>900</v>
      </c>
      <c r="G12" s="38">
        <v>60</v>
      </c>
      <c r="H12" s="31">
        <v>60</v>
      </c>
      <c r="I12" s="31">
        <v>60</v>
      </c>
      <c r="J12" s="53">
        <v>60</v>
      </c>
      <c r="K12" s="38">
        <v>60</v>
      </c>
      <c r="L12" s="31">
        <v>60</v>
      </c>
      <c r="M12" s="31">
        <v>60</v>
      </c>
      <c r="N12" s="53">
        <v>60</v>
      </c>
      <c r="O12" s="38">
        <v>60</v>
      </c>
      <c r="P12" s="31">
        <v>60</v>
      </c>
      <c r="Q12" s="31">
        <v>60</v>
      </c>
      <c r="R12" s="53">
        <v>60</v>
      </c>
      <c r="S12" s="38">
        <v>60</v>
      </c>
      <c r="T12" s="31">
        <v>60</v>
      </c>
      <c r="U12" s="53">
        <v>60</v>
      </c>
      <c r="V12" s="182"/>
      <c r="W12" s="177"/>
      <c r="X12" s="59"/>
      <c r="Y12" s="59"/>
    </row>
    <row r="13" spans="1:30" ht="15" thickBot="1" x14ac:dyDescent="0.35">
      <c r="A13" s="207" t="s">
        <v>27</v>
      </c>
      <c r="B13" s="20" t="s">
        <v>33</v>
      </c>
      <c r="C13" s="206">
        <v>0.14000000000000001</v>
      </c>
      <c r="D13" s="189">
        <f>D8*C13</f>
        <v>9.4500000000000011</v>
      </c>
      <c r="E13" s="18">
        <f t="shared" si="0"/>
        <v>9.5</v>
      </c>
      <c r="F13" s="19">
        <f t="shared" si="1"/>
        <v>570</v>
      </c>
      <c r="G13" s="38">
        <v>38</v>
      </c>
      <c r="H13" s="31">
        <v>38</v>
      </c>
      <c r="I13" s="31">
        <v>38</v>
      </c>
      <c r="J13" s="53">
        <v>38</v>
      </c>
      <c r="K13" s="38">
        <v>38</v>
      </c>
      <c r="L13" s="31">
        <v>38</v>
      </c>
      <c r="M13" s="31">
        <v>38</v>
      </c>
      <c r="N13" s="53">
        <v>38</v>
      </c>
      <c r="O13" s="38">
        <v>38</v>
      </c>
      <c r="P13" s="31">
        <v>38</v>
      </c>
      <c r="Q13" s="31">
        <v>38</v>
      </c>
      <c r="R13" s="53">
        <v>38</v>
      </c>
      <c r="S13" s="38">
        <v>38</v>
      </c>
      <c r="T13" s="31">
        <v>38</v>
      </c>
      <c r="U13" s="53">
        <v>38</v>
      </c>
      <c r="V13" s="182"/>
      <c r="W13" s="177"/>
      <c r="X13" s="59"/>
      <c r="Y13" s="59"/>
      <c r="AC13" s="3"/>
      <c r="AD13" s="3"/>
    </row>
    <row r="14" spans="1:30" ht="15" thickBot="1" x14ac:dyDescent="0.35">
      <c r="A14" s="208" t="s">
        <v>28</v>
      </c>
      <c r="B14" s="21" t="s">
        <v>34</v>
      </c>
      <c r="C14" s="206">
        <v>0.09</v>
      </c>
      <c r="D14" s="190">
        <f>D8*C14</f>
        <v>6.0750000000000002</v>
      </c>
      <c r="E14" s="18">
        <f t="shared" si="0"/>
        <v>6</v>
      </c>
      <c r="F14" s="19">
        <f t="shared" si="1"/>
        <v>360</v>
      </c>
      <c r="G14" s="39">
        <v>24</v>
      </c>
      <c r="H14" s="40">
        <v>24</v>
      </c>
      <c r="I14" s="40">
        <v>24</v>
      </c>
      <c r="J14" s="55">
        <v>24</v>
      </c>
      <c r="K14" s="39">
        <v>24</v>
      </c>
      <c r="L14" s="40">
        <v>24</v>
      </c>
      <c r="M14" s="40">
        <v>24</v>
      </c>
      <c r="N14" s="55">
        <v>24</v>
      </c>
      <c r="O14" s="39">
        <v>24</v>
      </c>
      <c r="P14" s="40">
        <v>24</v>
      </c>
      <c r="Q14" s="40">
        <v>24</v>
      </c>
      <c r="R14" s="55">
        <v>24</v>
      </c>
      <c r="S14" s="39">
        <v>24</v>
      </c>
      <c r="T14" s="40">
        <v>24</v>
      </c>
      <c r="U14" s="55">
        <v>24</v>
      </c>
      <c r="V14" s="183"/>
      <c r="W14" s="177"/>
      <c r="X14" s="59"/>
      <c r="Y14" s="59"/>
    </row>
    <row r="15" spans="1:30" ht="15" thickBot="1" x14ac:dyDescent="0.35">
      <c r="A15" s="209" t="s">
        <v>30</v>
      </c>
      <c r="B15" s="209"/>
      <c r="C15" s="173">
        <v>0.15</v>
      </c>
      <c r="D15" s="191">
        <f>C22*C15</f>
        <v>22.5</v>
      </c>
      <c r="E15" s="25">
        <f t="shared" si="0"/>
        <v>22</v>
      </c>
      <c r="F15" s="76">
        <f t="shared" si="1"/>
        <v>1320</v>
      </c>
      <c r="G15" s="77">
        <f>G16+G17</f>
        <v>88</v>
      </c>
      <c r="H15" s="78">
        <f t="shared" ref="H15:U15" si="3">H16+H17</f>
        <v>88</v>
      </c>
      <c r="I15" s="78">
        <f t="shared" si="3"/>
        <v>88</v>
      </c>
      <c r="J15" s="79">
        <f t="shared" si="3"/>
        <v>88</v>
      </c>
      <c r="K15" s="77">
        <f t="shared" si="3"/>
        <v>88</v>
      </c>
      <c r="L15" s="78">
        <f t="shared" si="3"/>
        <v>88</v>
      </c>
      <c r="M15" s="78">
        <f t="shared" si="3"/>
        <v>88</v>
      </c>
      <c r="N15" s="79">
        <f t="shared" si="3"/>
        <v>88</v>
      </c>
      <c r="O15" s="77">
        <f t="shared" si="3"/>
        <v>88</v>
      </c>
      <c r="P15" s="78">
        <f t="shared" si="3"/>
        <v>88</v>
      </c>
      <c r="Q15" s="78">
        <f t="shared" si="3"/>
        <v>88</v>
      </c>
      <c r="R15" s="79">
        <f t="shared" si="3"/>
        <v>88</v>
      </c>
      <c r="S15" s="77">
        <f t="shared" si="3"/>
        <v>88</v>
      </c>
      <c r="T15" s="78">
        <f t="shared" si="3"/>
        <v>88</v>
      </c>
      <c r="U15" s="79">
        <f t="shared" si="3"/>
        <v>88</v>
      </c>
      <c r="V15" s="179"/>
      <c r="W15" s="59"/>
      <c r="X15" s="59"/>
      <c r="Y15" s="59"/>
      <c r="AB15" s="3"/>
    </row>
    <row r="16" spans="1:30" x14ac:dyDescent="0.3">
      <c r="A16" s="210" t="s">
        <v>35</v>
      </c>
      <c r="B16" s="73" t="s">
        <v>33</v>
      </c>
      <c r="C16" s="206">
        <v>0.52</v>
      </c>
      <c r="D16" s="192">
        <f>D15*C16</f>
        <v>11.700000000000001</v>
      </c>
      <c r="E16" s="74">
        <f t="shared" si="0"/>
        <v>12</v>
      </c>
      <c r="F16" s="75">
        <f t="shared" si="1"/>
        <v>720</v>
      </c>
      <c r="G16" s="35">
        <v>48</v>
      </c>
      <c r="H16" s="46">
        <v>48</v>
      </c>
      <c r="I16" s="46">
        <v>48</v>
      </c>
      <c r="J16" s="36">
        <v>48</v>
      </c>
      <c r="K16" s="35">
        <v>48</v>
      </c>
      <c r="L16" s="46">
        <v>48</v>
      </c>
      <c r="M16" s="46">
        <v>48</v>
      </c>
      <c r="N16" s="36">
        <v>48</v>
      </c>
      <c r="O16" s="35">
        <v>48</v>
      </c>
      <c r="P16" s="46">
        <v>48</v>
      </c>
      <c r="Q16" s="46">
        <v>48</v>
      </c>
      <c r="R16" s="36">
        <v>48</v>
      </c>
      <c r="S16" s="35">
        <v>48</v>
      </c>
      <c r="T16" s="46">
        <v>48</v>
      </c>
      <c r="U16" s="36">
        <v>48</v>
      </c>
      <c r="V16" s="182"/>
      <c r="W16" s="177"/>
      <c r="X16" s="59"/>
      <c r="Y16" s="59"/>
    </row>
    <row r="17" spans="1:28" ht="15" thickBot="1" x14ac:dyDescent="0.35">
      <c r="A17" s="211" t="s">
        <v>36</v>
      </c>
      <c r="B17" s="22" t="s">
        <v>33</v>
      </c>
      <c r="C17" s="206">
        <v>0.48</v>
      </c>
      <c r="D17" s="193">
        <f>D15*C17</f>
        <v>10.799999999999999</v>
      </c>
      <c r="E17" s="23">
        <f t="shared" si="0"/>
        <v>10</v>
      </c>
      <c r="F17" s="24">
        <f t="shared" si="1"/>
        <v>600</v>
      </c>
      <c r="G17" s="41">
        <v>40</v>
      </c>
      <c r="H17" s="44">
        <v>40</v>
      </c>
      <c r="I17" s="44">
        <v>40</v>
      </c>
      <c r="J17" s="42">
        <v>40</v>
      </c>
      <c r="K17" s="41">
        <v>40</v>
      </c>
      <c r="L17" s="44">
        <v>40</v>
      </c>
      <c r="M17" s="44">
        <v>40</v>
      </c>
      <c r="N17" s="42">
        <v>40</v>
      </c>
      <c r="O17" s="41">
        <v>40</v>
      </c>
      <c r="P17" s="44">
        <v>40</v>
      </c>
      <c r="Q17" s="44">
        <v>40</v>
      </c>
      <c r="R17" s="42">
        <v>40</v>
      </c>
      <c r="S17" s="41">
        <v>40</v>
      </c>
      <c r="T17" s="44">
        <v>40</v>
      </c>
      <c r="U17" s="42">
        <v>40</v>
      </c>
      <c r="V17" s="223"/>
      <c r="W17" s="177"/>
      <c r="X17" s="59"/>
      <c r="Y17" s="59"/>
      <c r="AA17" s="108"/>
    </row>
    <row r="18" spans="1:28" ht="15.6" thickTop="1" thickBot="1" x14ac:dyDescent="0.35">
      <c r="A18" s="212" t="s">
        <v>37</v>
      </c>
      <c r="B18" s="212"/>
      <c r="C18" s="171">
        <v>0.1</v>
      </c>
      <c r="D18" s="194">
        <f>C22*10%</f>
        <v>15</v>
      </c>
      <c r="E18" s="81">
        <f t="shared" si="0"/>
        <v>15</v>
      </c>
      <c r="F18" s="82">
        <f t="shared" si="1"/>
        <v>900</v>
      </c>
      <c r="G18" s="83">
        <f>G19+G20</f>
        <v>60</v>
      </c>
      <c r="H18" s="84">
        <f t="shared" ref="H18:U18" si="4">H19+H20</f>
        <v>60</v>
      </c>
      <c r="I18" s="84">
        <f t="shared" si="4"/>
        <v>60</v>
      </c>
      <c r="J18" s="85">
        <f t="shared" si="4"/>
        <v>60</v>
      </c>
      <c r="K18" s="83">
        <f t="shared" si="4"/>
        <v>60</v>
      </c>
      <c r="L18" s="84">
        <f t="shared" si="4"/>
        <v>60</v>
      </c>
      <c r="M18" s="84">
        <f t="shared" si="4"/>
        <v>60</v>
      </c>
      <c r="N18" s="85">
        <f t="shared" si="4"/>
        <v>60</v>
      </c>
      <c r="O18" s="83">
        <f t="shared" si="4"/>
        <v>60</v>
      </c>
      <c r="P18" s="84">
        <f t="shared" si="4"/>
        <v>60</v>
      </c>
      <c r="Q18" s="84">
        <f t="shared" si="4"/>
        <v>60</v>
      </c>
      <c r="R18" s="85">
        <f t="shared" si="4"/>
        <v>60</v>
      </c>
      <c r="S18" s="83">
        <f t="shared" si="4"/>
        <v>60</v>
      </c>
      <c r="T18" s="84">
        <f t="shared" si="4"/>
        <v>60</v>
      </c>
      <c r="U18" s="85">
        <f t="shared" si="4"/>
        <v>60</v>
      </c>
      <c r="V18" s="180"/>
      <c r="W18" s="59"/>
      <c r="X18" s="59"/>
      <c r="Y18" s="59"/>
    </row>
    <row r="19" spans="1:28" ht="15" thickBot="1" x14ac:dyDescent="0.35">
      <c r="A19" s="210" t="s">
        <v>38</v>
      </c>
      <c r="B19" s="210"/>
      <c r="C19" s="14">
        <v>0.33</v>
      </c>
      <c r="D19" s="195">
        <f>D18*C19</f>
        <v>4.95</v>
      </c>
      <c r="E19" s="15">
        <f t="shared" si="0"/>
        <v>5</v>
      </c>
      <c r="F19" s="16">
        <f t="shared" si="1"/>
        <v>300</v>
      </c>
      <c r="G19" s="35">
        <v>20</v>
      </c>
      <c r="H19" s="37">
        <v>20</v>
      </c>
      <c r="I19" s="37">
        <v>20</v>
      </c>
      <c r="J19" s="80">
        <v>20</v>
      </c>
      <c r="K19" s="35">
        <v>20</v>
      </c>
      <c r="L19" s="37">
        <v>20</v>
      </c>
      <c r="M19" s="37">
        <v>20</v>
      </c>
      <c r="N19" s="80">
        <v>20</v>
      </c>
      <c r="O19" s="35">
        <v>20</v>
      </c>
      <c r="P19" s="37">
        <v>20</v>
      </c>
      <c r="Q19" s="37">
        <v>20</v>
      </c>
      <c r="R19" s="80">
        <v>20</v>
      </c>
      <c r="S19" s="35">
        <v>20</v>
      </c>
      <c r="T19" s="37">
        <v>20</v>
      </c>
      <c r="U19" s="80">
        <v>20</v>
      </c>
      <c r="V19" s="182"/>
      <c r="W19" s="177"/>
      <c r="X19" s="59"/>
      <c r="Y19" s="59"/>
    </row>
    <row r="20" spans="1:28" ht="15" thickBot="1" x14ac:dyDescent="0.35">
      <c r="A20" s="213" t="s">
        <v>39</v>
      </c>
      <c r="B20" s="213"/>
      <c r="C20" s="174">
        <v>0.67</v>
      </c>
      <c r="D20" s="196">
        <f>D18*C20</f>
        <v>10.050000000000001</v>
      </c>
      <c r="E20" s="166">
        <f t="shared" si="0"/>
        <v>10</v>
      </c>
      <c r="F20" s="26">
        <f t="shared" si="1"/>
        <v>600</v>
      </c>
      <c r="G20" s="41">
        <v>40</v>
      </c>
      <c r="H20" s="43">
        <v>40</v>
      </c>
      <c r="I20" s="43">
        <v>40</v>
      </c>
      <c r="J20" s="56">
        <v>40</v>
      </c>
      <c r="K20" s="41">
        <v>40</v>
      </c>
      <c r="L20" s="43">
        <v>40</v>
      </c>
      <c r="M20" s="43">
        <v>40</v>
      </c>
      <c r="N20" s="56">
        <v>40</v>
      </c>
      <c r="O20" s="41">
        <v>40</v>
      </c>
      <c r="P20" s="43">
        <v>40</v>
      </c>
      <c r="Q20" s="43">
        <v>40</v>
      </c>
      <c r="R20" s="56">
        <v>40</v>
      </c>
      <c r="S20" s="41">
        <v>40</v>
      </c>
      <c r="T20" s="43">
        <v>40</v>
      </c>
      <c r="U20" s="56">
        <v>40</v>
      </c>
      <c r="V20" s="223"/>
      <c r="W20" s="177"/>
      <c r="X20" s="59"/>
      <c r="Y20" s="59"/>
    </row>
    <row r="21" spans="1:28" ht="15.6" customHeight="1" thickTop="1" thickBot="1" x14ac:dyDescent="0.35">
      <c r="A21" s="227" t="s">
        <v>105</v>
      </c>
      <c r="B21" s="228"/>
      <c r="C21" s="229"/>
      <c r="D21" s="230" t="s">
        <v>45</v>
      </c>
      <c r="E21" s="231"/>
      <c r="F21" s="28" t="s">
        <v>40</v>
      </c>
      <c r="G21" s="68">
        <f>G6+G7+G8+G15+G18</f>
        <v>600</v>
      </c>
      <c r="H21" s="29">
        <f t="shared" ref="H21:U21" si="5">H6+H7+H8+H15+H18</f>
        <v>610</v>
      </c>
      <c r="I21" s="29">
        <f t="shared" si="5"/>
        <v>600</v>
      </c>
      <c r="J21" s="69">
        <f t="shared" si="5"/>
        <v>600</v>
      </c>
      <c r="K21" s="68">
        <f t="shared" si="5"/>
        <v>600</v>
      </c>
      <c r="L21" s="29">
        <f t="shared" si="5"/>
        <v>600</v>
      </c>
      <c r="M21" s="29">
        <f t="shared" si="5"/>
        <v>600</v>
      </c>
      <c r="N21" s="69">
        <f t="shared" si="5"/>
        <v>600</v>
      </c>
      <c r="O21" s="68">
        <f t="shared" si="5"/>
        <v>600</v>
      </c>
      <c r="P21" s="29">
        <f t="shared" si="5"/>
        <v>600</v>
      </c>
      <c r="Q21" s="29">
        <f t="shared" si="5"/>
        <v>590</v>
      </c>
      <c r="R21" s="69">
        <f t="shared" si="5"/>
        <v>590</v>
      </c>
      <c r="S21" s="68">
        <f t="shared" si="5"/>
        <v>600</v>
      </c>
      <c r="T21" s="29">
        <f t="shared" si="5"/>
        <v>600</v>
      </c>
      <c r="U21" s="69">
        <f t="shared" si="5"/>
        <v>600</v>
      </c>
      <c r="V21" s="181"/>
      <c r="W21" s="59"/>
      <c r="X21" s="59"/>
      <c r="Y21" s="59"/>
    </row>
    <row r="22" spans="1:28" ht="16.2" thickBot="1" x14ac:dyDescent="0.35">
      <c r="A22" s="234" t="s">
        <v>104</v>
      </c>
      <c r="B22" s="168"/>
      <c r="C22" s="222">
        <v>150</v>
      </c>
      <c r="D22" s="232"/>
      <c r="E22" s="233"/>
      <c r="F22" s="30" t="s">
        <v>41</v>
      </c>
      <c r="G22" s="103">
        <f>G21/60</f>
        <v>10</v>
      </c>
      <c r="H22" s="104">
        <f t="shared" ref="H22:U22" si="6">H21/60</f>
        <v>10.166666666666666</v>
      </c>
      <c r="I22" s="104">
        <f t="shared" si="6"/>
        <v>10</v>
      </c>
      <c r="J22" s="105">
        <f t="shared" si="6"/>
        <v>10</v>
      </c>
      <c r="K22" s="103">
        <f t="shared" si="6"/>
        <v>10</v>
      </c>
      <c r="L22" s="104">
        <f t="shared" si="6"/>
        <v>10</v>
      </c>
      <c r="M22" s="104">
        <f t="shared" si="6"/>
        <v>10</v>
      </c>
      <c r="N22" s="105">
        <f t="shared" si="6"/>
        <v>10</v>
      </c>
      <c r="O22" s="103">
        <f t="shared" si="6"/>
        <v>10</v>
      </c>
      <c r="P22" s="104">
        <f t="shared" si="6"/>
        <v>10</v>
      </c>
      <c r="Q22" s="104">
        <f t="shared" si="6"/>
        <v>9.8333333333333339</v>
      </c>
      <c r="R22" s="105">
        <f t="shared" si="6"/>
        <v>9.8333333333333339</v>
      </c>
      <c r="S22" s="103">
        <f t="shared" si="6"/>
        <v>10</v>
      </c>
      <c r="T22" s="104">
        <f t="shared" si="6"/>
        <v>10</v>
      </c>
      <c r="U22" s="105">
        <f t="shared" si="6"/>
        <v>10</v>
      </c>
      <c r="V22" s="182"/>
      <c r="W22" s="59"/>
      <c r="X22" s="59"/>
      <c r="Y22" s="59"/>
      <c r="AB22" s="3"/>
    </row>
    <row r="23" spans="1:28" x14ac:dyDescent="0.3">
      <c r="A23" s="234"/>
      <c r="B23" s="168"/>
      <c r="C23" s="270" t="s">
        <v>46</v>
      </c>
      <c r="D23" s="271"/>
      <c r="E23" s="272"/>
      <c r="F23" s="109">
        <f>SUM(G21:U21)</f>
        <v>8990</v>
      </c>
      <c r="G23" s="45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34"/>
      <c r="V23" s="182"/>
      <c r="W23" s="59"/>
      <c r="X23" s="59"/>
      <c r="Y23" s="59"/>
      <c r="AA23" s="3"/>
    </row>
    <row r="24" spans="1:28" ht="15" thickBot="1" x14ac:dyDescent="0.35">
      <c r="A24" s="234"/>
      <c r="B24" s="168"/>
      <c r="C24" s="273"/>
      <c r="D24" s="274"/>
      <c r="E24" s="275"/>
      <c r="F24" s="110">
        <f>F23/60</f>
        <v>149.83333333333334</v>
      </c>
      <c r="G24" s="219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1"/>
      <c r="V24" s="218"/>
      <c r="W24" s="57"/>
      <c r="X24" s="57"/>
      <c r="Y24" s="57"/>
    </row>
    <row r="25" spans="1:28" ht="14.4" customHeight="1" x14ac:dyDescent="0.3">
      <c r="A25" s="234"/>
      <c r="B25" s="168"/>
      <c r="C25" s="242" t="s">
        <v>47</v>
      </c>
      <c r="D25" s="243"/>
      <c r="E25" s="106" t="s">
        <v>48</v>
      </c>
      <c r="F25" s="111">
        <f>SUM(G25:U25)</f>
        <v>0</v>
      </c>
      <c r="G25" s="45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34"/>
      <c r="V25" s="180"/>
      <c r="W25" s="59"/>
      <c r="X25" s="57"/>
    </row>
    <row r="26" spans="1:28" ht="15" thickBot="1" x14ac:dyDescent="0.35">
      <c r="A26" s="234"/>
      <c r="B26" s="168"/>
      <c r="C26" s="244"/>
      <c r="D26" s="245"/>
      <c r="E26" s="102" t="s">
        <v>49</v>
      </c>
      <c r="F26" s="112">
        <f>SUM(G26:U26)</f>
        <v>0</v>
      </c>
      <c r="G26" s="41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2"/>
      <c r="V26" s="182"/>
      <c r="W26" s="59"/>
      <c r="X26" s="57"/>
    </row>
    <row r="27" spans="1:28" ht="15.6" thickTop="1" thickBot="1" x14ac:dyDescent="0.35">
      <c r="A27" s="235"/>
      <c r="B27" s="169"/>
      <c r="C27" s="246"/>
      <c r="D27" s="247"/>
      <c r="E27" s="214" t="s">
        <v>50</v>
      </c>
      <c r="F27" s="100">
        <f>(F25+F26)/60</f>
        <v>0</v>
      </c>
      <c r="G27" s="114">
        <f t="shared" ref="G27:U27" si="7">(G25+G26)/60</f>
        <v>0</v>
      </c>
      <c r="H27" s="114">
        <f t="shared" si="7"/>
        <v>0</v>
      </c>
      <c r="I27" s="114">
        <f t="shared" si="7"/>
        <v>0</v>
      </c>
      <c r="J27" s="114">
        <f t="shared" si="7"/>
        <v>0</v>
      </c>
      <c r="K27" s="114">
        <f t="shared" si="7"/>
        <v>0</v>
      </c>
      <c r="L27" s="114">
        <f t="shared" si="7"/>
        <v>0</v>
      </c>
      <c r="M27" s="114">
        <f t="shared" si="7"/>
        <v>0</v>
      </c>
      <c r="N27" s="114">
        <f t="shared" si="7"/>
        <v>0</v>
      </c>
      <c r="O27" s="114">
        <f t="shared" si="7"/>
        <v>0</v>
      </c>
      <c r="P27" s="114">
        <f t="shared" si="7"/>
        <v>0</v>
      </c>
      <c r="Q27" s="114">
        <f t="shared" si="7"/>
        <v>0</v>
      </c>
      <c r="R27" s="114">
        <f t="shared" si="7"/>
        <v>0</v>
      </c>
      <c r="S27" s="114">
        <f t="shared" si="7"/>
        <v>0</v>
      </c>
      <c r="T27" s="114">
        <f t="shared" si="7"/>
        <v>0</v>
      </c>
      <c r="U27" s="115">
        <f t="shared" si="7"/>
        <v>0</v>
      </c>
      <c r="V27" s="183"/>
      <c r="W27" s="59"/>
      <c r="X27" s="57"/>
    </row>
    <row r="28" spans="1:28" x14ac:dyDescent="0.3">
      <c r="A28" s="165" t="s">
        <v>100</v>
      </c>
      <c r="B28" s="165"/>
      <c r="W28" s="57"/>
      <c r="X28" s="57"/>
    </row>
    <row r="29" spans="1:28" x14ac:dyDescent="0.3">
      <c r="A29" s="1" t="s">
        <v>101</v>
      </c>
      <c r="B29" s="1"/>
      <c r="W29" s="57"/>
      <c r="X29" s="57"/>
    </row>
    <row r="30" spans="1:28" x14ac:dyDescent="0.3">
      <c r="A30" s="1" t="s">
        <v>102</v>
      </c>
      <c r="B30" s="1"/>
      <c r="W30" s="57"/>
      <c r="X30" s="57"/>
      <c r="Z30" s="3"/>
    </row>
    <row r="31" spans="1:28" x14ac:dyDescent="0.3">
      <c r="A31" s="1" t="s">
        <v>103</v>
      </c>
      <c r="B31" s="1"/>
      <c r="H31" s="267" t="s">
        <v>112</v>
      </c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57"/>
      <c r="X31" s="57"/>
    </row>
    <row r="32" spans="1:28" x14ac:dyDescent="0.3">
      <c r="A32" s="1"/>
      <c r="B32" s="1"/>
      <c r="H32" s="1" t="s">
        <v>106</v>
      </c>
    </row>
  </sheetData>
  <sheetProtection algorithmName="SHA-512" hashValue="W5ZnY3LB2fhT3QxjwPpCWoy5EQeVbPVFY12MYjryxUzbV0otOYewkkIYrLeUkkucs71Ee84eOCp6jbapk2eWng==" saltValue="Zkmdrrh7wqvXIyppOsxUqg==" spinCount="100000" sheet="1" objects="1" scenarios="1"/>
  <mergeCells count="19">
    <mergeCell ref="A4:A5"/>
    <mergeCell ref="A22:A27"/>
    <mergeCell ref="D21:E22"/>
    <mergeCell ref="A21:C21"/>
    <mergeCell ref="C23:E24"/>
    <mergeCell ref="C25:D27"/>
    <mergeCell ref="H31:V31"/>
    <mergeCell ref="E1:U1"/>
    <mergeCell ref="E4:F4"/>
    <mergeCell ref="C4:D5"/>
    <mergeCell ref="G4:J4"/>
    <mergeCell ref="K4:N4"/>
    <mergeCell ref="O4:R4"/>
    <mergeCell ref="S4:U4"/>
    <mergeCell ref="B1:C1"/>
    <mergeCell ref="B2:C2"/>
    <mergeCell ref="B3:C3"/>
    <mergeCell ref="Q2:R2"/>
    <mergeCell ref="S2:U2"/>
  </mergeCells>
  <printOptions horizontalCentered="1"/>
  <pageMargins left="0.11811023622047245" right="0.11811023622047245" top="0.15748031496062992" bottom="0" header="0.11811023622047245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7E8A-21F3-48E5-94D9-7EF724BFA338}">
  <dimension ref="A2:L35"/>
  <sheetViews>
    <sheetView workbookViewId="0">
      <selection activeCell="M6" sqref="M6"/>
    </sheetView>
  </sheetViews>
  <sheetFormatPr defaultRowHeight="14.4" x14ac:dyDescent="0.3"/>
  <cols>
    <col min="1" max="1" width="6.21875" customWidth="1"/>
    <col min="2" max="2" width="17.44140625" customWidth="1"/>
    <col min="6" max="12" width="10.77734375" customWidth="1"/>
  </cols>
  <sheetData>
    <row r="2" spans="1:12" ht="15.6" x14ac:dyDescent="0.3">
      <c r="A2" s="96"/>
      <c r="B2" s="96"/>
      <c r="C2" s="96"/>
      <c r="D2" s="293" t="s">
        <v>51</v>
      </c>
      <c r="E2" s="293"/>
      <c r="F2" s="293"/>
      <c r="G2" s="293"/>
      <c r="H2" s="293"/>
      <c r="I2" s="96">
        <v>1</v>
      </c>
      <c r="J2" s="96"/>
      <c r="K2" s="96"/>
      <c r="L2" s="96"/>
    </row>
    <row r="3" spans="1:12" x14ac:dyDescent="0.3">
      <c r="A3" s="11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 thickBot="1" x14ac:dyDescent="0.35">
      <c r="A4" s="117" t="s">
        <v>53</v>
      </c>
      <c r="B4" s="96"/>
      <c r="C4" s="96"/>
      <c r="D4" s="96"/>
      <c r="E4" s="96"/>
      <c r="F4" s="96"/>
      <c r="G4" s="96"/>
      <c r="H4" s="96"/>
      <c r="I4" s="96"/>
      <c r="J4" s="96" t="s">
        <v>54</v>
      </c>
      <c r="K4" s="96" t="s">
        <v>55</v>
      </c>
      <c r="L4" s="96"/>
    </row>
    <row r="5" spans="1:12" x14ac:dyDescent="0.3">
      <c r="A5" s="294" t="s">
        <v>17</v>
      </c>
      <c r="B5" s="295"/>
      <c r="C5" s="298" t="s">
        <v>56</v>
      </c>
      <c r="D5" s="299"/>
      <c r="E5" s="300" t="s">
        <v>57</v>
      </c>
      <c r="F5" s="118" t="s">
        <v>58</v>
      </c>
      <c r="G5" s="119" t="s">
        <v>59</v>
      </c>
      <c r="H5" s="120" t="s">
        <v>60</v>
      </c>
      <c r="I5" s="119" t="s">
        <v>61</v>
      </c>
      <c r="J5" s="119" t="s">
        <v>62</v>
      </c>
      <c r="K5" s="119" t="s">
        <v>63</v>
      </c>
      <c r="L5" s="119" t="s">
        <v>64</v>
      </c>
    </row>
    <row r="6" spans="1:12" ht="15" thickBot="1" x14ac:dyDescent="0.35">
      <c r="A6" s="296"/>
      <c r="B6" s="297"/>
      <c r="C6" s="121" t="s">
        <v>65</v>
      </c>
      <c r="D6" s="122" t="s">
        <v>66</v>
      </c>
      <c r="E6" s="301"/>
      <c r="F6" s="123">
        <v>44809</v>
      </c>
      <c r="G6" s="123">
        <v>44810</v>
      </c>
      <c r="H6" s="123">
        <v>44811</v>
      </c>
      <c r="I6" s="123">
        <v>44812</v>
      </c>
      <c r="J6" s="123">
        <v>44813</v>
      </c>
      <c r="K6" s="123">
        <v>44814</v>
      </c>
      <c r="L6" s="123">
        <v>44815</v>
      </c>
    </row>
    <row r="7" spans="1:12" ht="15" thickBot="1" x14ac:dyDescent="0.35">
      <c r="A7" s="302" t="s">
        <v>67</v>
      </c>
      <c r="B7" s="303"/>
      <c r="C7" s="124">
        <v>120</v>
      </c>
      <c r="D7" s="125">
        <f>SUM(F7:L7)</f>
        <v>125</v>
      </c>
      <c r="E7" s="126"/>
      <c r="F7" s="127">
        <v>25</v>
      </c>
      <c r="G7" s="127">
        <v>25</v>
      </c>
      <c r="H7" s="127">
        <v>25</v>
      </c>
      <c r="I7" s="127">
        <v>25</v>
      </c>
      <c r="J7" s="127">
        <v>25</v>
      </c>
      <c r="K7" s="127"/>
      <c r="L7" s="127"/>
    </row>
    <row r="8" spans="1:12" x14ac:dyDescent="0.3">
      <c r="A8" s="286" t="s">
        <v>68</v>
      </c>
      <c r="B8" s="288"/>
      <c r="C8" s="128">
        <f>C9+C10</f>
        <v>60</v>
      </c>
      <c r="D8" s="129">
        <f t="shared" ref="D8:L8" si="0">D9+D10</f>
        <v>60</v>
      </c>
      <c r="E8" s="130"/>
      <c r="F8" s="131">
        <f t="shared" si="0"/>
        <v>35</v>
      </c>
      <c r="G8" s="131">
        <f t="shared" si="0"/>
        <v>0</v>
      </c>
      <c r="H8" s="131">
        <f t="shared" si="0"/>
        <v>0</v>
      </c>
      <c r="I8" s="131">
        <f t="shared" si="0"/>
        <v>25</v>
      </c>
      <c r="J8" s="131">
        <f t="shared" si="0"/>
        <v>0</v>
      </c>
      <c r="K8" s="131">
        <f t="shared" si="0"/>
        <v>0</v>
      </c>
      <c r="L8" s="131">
        <f t="shared" si="0"/>
        <v>0</v>
      </c>
    </row>
    <row r="9" spans="1:12" x14ac:dyDescent="0.3">
      <c r="A9" s="132"/>
      <c r="B9" s="133" t="s">
        <v>69</v>
      </c>
      <c r="C9" s="134">
        <v>30</v>
      </c>
      <c r="D9" s="135">
        <f>SUM(F9:L9)</f>
        <v>35</v>
      </c>
      <c r="E9" s="136"/>
      <c r="F9" s="137">
        <v>35</v>
      </c>
      <c r="G9" s="137"/>
      <c r="H9" s="137"/>
      <c r="I9" s="137"/>
      <c r="J9" s="137"/>
      <c r="K9" s="137"/>
      <c r="L9" s="137"/>
    </row>
    <row r="10" spans="1:12" ht="15" thickBot="1" x14ac:dyDescent="0.35">
      <c r="A10" s="138"/>
      <c r="B10" s="139" t="s">
        <v>70</v>
      </c>
      <c r="C10" s="140">
        <v>30</v>
      </c>
      <c r="D10" s="135">
        <f>SUM(F10:L10)</f>
        <v>25</v>
      </c>
      <c r="E10" s="141"/>
      <c r="F10" s="142"/>
      <c r="G10" s="142"/>
      <c r="H10" s="142"/>
      <c r="I10" s="142">
        <v>25</v>
      </c>
      <c r="J10" s="142"/>
      <c r="K10" s="142"/>
      <c r="L10" s="142"/>
    </row>
    <row r="11" spans="1:12" x14ac:dyDescent="0.3">
      <c r="A11" s="286" t="s">
        <v>71</v>
      </c>
      <c r="B11" s="287"/>
      <c r="C11" s="128">
        <f>SUM(C12:C17)</f>
        <v>272</v>
      </c>
      <c r="D11" s="129">
        <f t="shared" ref="D11:L11" si="1">SUM(D12:D17)</f>
        <v>272</v>
      </c>
      <c r="E11" s="130"/>
      <c r="F11" s="131">
        <f t="shared" si="1"/>
        <v>60</v>
      </c>
      <c r="G11" s="131">
        <f t="shared" si="1"/>
        <v>60</v>
      </c>
      <c r="H11" s="131">
        <f t="shared" si="1"/>
        <v>55</v>
      </c>
      <c r="I11" s="131">
        <f t="shared" si="1"/>
        <v>70</v>
      </c>
      <c r="J11" s="131">
        <f t="shared" si="1"/>
        <v>27</v>
      </c>
      <c r="K11" s="131">
        <f t="shared" si="1"/>
        <v>0</v>
      </c>
      <c r="L11" s="131">
        <f t="shared" si="1"/>
        <v>0</v>
      </c>
    </row>
    <row r="12" spans="1:12" x14ac:dyDescent="0.3">
      <c r="A12" s="132"/>
      <c r="B12" s="133" t="s">
        <v>72</v>
      </c>
      <c r="C12" s="143">
        <v>60</v>
      </c>
      <c r="D12" s="144">
        <f>SUM(F12:L12)</f>
        <v>60</v>
      </c>
      <c r="E12" s="145"/>
      <c r="F12" s="146">
        <v>30</v>
      </c>
      <c r="G12" s="146"/>
      <c r="H12" s="146"/>
      <c r="I12" s="146">
        <v>30</v>
      </c>
      <c r="J12" s="146"/>
      <c r="K12" s="146"/>
      <c r="L12" s="146"/>
    </row>
    <row r="13" spans="1:12" x14ac:dyDescent="0.3">
      <c r="A13" s="132"/>
      <c r="B13" s="133" t="s">
        <v>73</v>
      </c>
      <c r="C13" s="143">
        <v>60</v>
      </c>
      <c r="D13" s="144">
        <f t="shared" ref="D13:D24" si="2">SUM(F13:L13)</f>
        <v>60</v>
      </c>
      <c r="E13" s="145"/>
      <c r="F13" s="146">
        <v>30</v>
      </c>
      <c r="G13" s="146"/>
      <c r="H13" s="146"/>
      <c r="I13" s="146">
        <v>30</v>
      </c>
      <c r="J13" s="146"/>
      <c r="K13" s="146"/>
      <c r="L13" s="146"/>
    </row>
    <row r="14" spans="1:12" x14ac:dyDescent="0.3">
      <c r="A14" s="132"/>
      <c r="B14" s="133" t="s">
        <v>74</v>
      </c>
      <c r="C14" s="143">
        <v>60</v>
      </c>
      <c r="D14" s="144">
        <f t="shared" si="2"/>
        <v>60</v>
      </c>
      <c r="E14" s="145"/>
      <c r="F14" s="146"/>
      <c r="G14" s="146">
        <v>50</v>
      </c>
      <c r="H14" s="146">
        <v>10</v>
      </c>
      <c r="I14" s="146"/>
      <c r="J14" s="146"/>
      <c r="K14" s="146"/>
      <c r="L14" s="146"/>
    </row>
    <row r="15" spans="1:12" x14ac:dyDescent="0.3">
      <c r="A15" s="132"/>
      <c r="B15" s="133" t="s">
        <v>75</v>
      </c>
      <c r="C15" s="143">
        <v>38</v>
      </c>
      <c r="D15" s="144">
        <f t="shared" si="2"/>
        <v>38</v>
      </c>
      <c r="E15" s="145"/>
      <c r="F15" s="146"/>
      <c r="G15" s="146"/>
      <c r="H15" s="146">
        <v>25</v>
      </c>
      <c r="I15" s="146"/>
      <c r="J15" s="146">
        <v>13</v>
      </c>
      <c r="K15" s="146"/>
      <c r="L15" s="146"/>
    </row>
    <row r="16" spans="1:12" x14ac:dyDescent="0.3">
      <c r="A16" s="132"/>
      <c r="B16" s="133" t="s">
        <v>76</v>
      </c>
      <c r="C16" s="143">
        <v>24</v>
      </c>
      <c r="D16" s="144">
        <f t="shared" si="2"/>
        <v>24</v>
      </c>
      <c r="E16" s="145"/>
      <c r="F16" s="146"/>
      <c r="G16" s="146"/>
      <c r="H16" s="146">
        <v>20</v>
      </c>
      <c r="I16" s="146"/>
      <c r="J16" s="146">
        <v>4</v>
      </c>
      <c r="K16" s="146"/>
      <c r="L16" s="146"/>
    </row>
    <row r="17" spans="1:12" ht="15" thickBot="1" x14ac:dyDescent="0.35">
      <c r="A17" s="138"/>
      <c r="B17" s="147" t="s">
        <v>29</v>
      </c>
      <c r="C17" s="148">
        <v>30</v>
      </c>
      <c r="D17" s="144">
        <f t="shared" si="2"/>
        <v>30</v>
      </c>
      <c r="E17" s="149"/>
      <c r="F17" s="150"/>
      <c r="G17" s="150">
        <v>10</v>
      </c>
      <c r="H17" s="150"/>
      <c r="I17" s="150">
        <v>10</v>
      </c>
      <c r="J17" s="150">
        <v>10</v>
      </c>
      <c r="K17" s="150"/>
      <c r="L17" s="150"/>
    </row>
    <row r="18" spans="1:12" x14ac:dyDescent="0.3">
      <c r="A18" s="286" t="s">
        <v>77</v>
      </c>
      <c r="B18" s="288"/>
      <c r="C18" s="128">
        <f>C19+C20</f>
        <v>92</v>
      </c>
      <c r="D18" s="151">
        <f t="shared" si="2"/>
        <v>83</v>
      </c>
      <c r="E18" s="152"/>
      <c r="F18" s="131">
        <f>F19+F20</f>
        <v>0</v>
      </c>
      <c r="G18" s="131">
        <f t="shared" ref="G18:L18" si="3">G19+G20</f>
        <v>35</v>
      </c>
      <c r="H18" s="131">
        <f t="shared" si="3"/>
        <v>0</v>
      </c>
      <c r="I18" s="131">
        <f t="shared" si="3"/>
        <v>0</v>
      </c>
      <c r="J18" s="131">
        <f t="shared" si="3"/>
        <v>48</v>
      </c>
      <c r="K18" s="131">
        <f t="shared" si="3"/>
        <v>0</v>
      </c>
      <c r="L18" s="131">
        <f t="shared" si="3"/>
        <v>0</v>
      </c>
    </row>
    <row r="19" spans="1:12" x14ac:dyDescent="0.3">
      <c r="A19" s="132"/>
      <c r="B19" s="133" t="s">
        <v>78</v>
      </c>
      <c r="C19" s="134">
        <v>48</v>
      </c>
      <c r="D19" s="144">
        <f t="shared" si="2"/>
        <v>48</v>
      </c>
      <c r="E19" s="136"/>
      <c r="F19" s="137"/>
      <c r="G19" s="137"/>
      <c r="H19" s="137"/>
      <c r="I19" s="137"/>
      <c r="J19" s="137">
        <v>48</v>
      </c>
      <c r="K19" s="137"/>
      <c r="L19" s="137"/>
    </row>
    <row r="20" spans="1:12" ht="15" thickBot="1" x14ac:dyDescent="0.35">
      <c r="A20" s="138"/>
      <c r="B20" s="139" t="s">
        <v>36</v>
      </c>
      <c r="C20" s="140">
        <v>44</v>
      </c>
      <c r="D20" s="144">
        <f t="shared" si="2"/>
        <v>35</v>
      </c>
      <c r="E20" s="141"/>
      <c r="F20" s="142"/>
      <c r="G20" s="142">
        <v>35</v>
      </c>
      <c r="H20" s="142"/>
      <c r="I20" s="142"/>
      <c r="J20" s="142"/>
      <c r="K20" s="142"/>
      <c r="L20" s="142"/>
    </row>
    <row r="21" spans="1:12" x14ac:dyDescent="0.3">
      <c r="A21" s="286" t="s">
        <v>79</v>
      </c>
      <c r="B21" s="287"/>
      <c r="C21" s="128">
        <f>C22+C23</f>
        <v>60</v>
      </c>
      <c r="D21" s="151">
        <f t="shared" si="2"/>
        <v>60</v>
      </c>
      <c r="E21" s="152"/>
      <c r="F21" s="131">
        <f>F22+F23</f>
        <v>0</v>
      </c>
      <c r="G21" s="131">
        <f t="shared" ref="G21:L21" si="4">G22+G23</f>
        <v>0</v>
      </c>
      <c r="H21" s="131">
        <f t="shared" si="4"/>
        <v>40</v>
      </c>
      <c r="I21" s="131">
        <f t="shared" si="4"/>
        <v>0</v>
      </c>
      <c r="J21" s="131">
        <f t="shared" si="4"/>
        <v>20</v>
      </c>
      <c r="K21" s="131">
        <f t="shared" si="4"/>
        <v>0</v>
      </c>
      <c r="L21" s="131">
        <f t="shared" si="4"/>
        <v>0</v>
      </c>
    </row>
    <row r="22" spans="1:12" x14ac:dyDescent="0.3">
      <c r="A22" s="132"/>
      <c r="B22" s="133" t="s">
        <v>80</v>
      </c>
      <c r="C22" s="134">
        <v>20</v>
      </c>
      <c r="D22" s="144">
        <f t="shared" si="2"/>
        <v>20</v>
      </c>
      <c r="E22" s="136"/>
      <c r="F22" s="137"/>
      <c r="G22" s="137"/>
      <c r="H22" s="137"/>
      <c r="I22" s="137"/>
      <c r="J22" s="137">
        <v>20</v>
      </c>
      <c r="K22" s="137"/>
      <c r="L22" s="137"/>
    </row>
    <row r="23" spans="1:12" ht="15" thickBot="1" x14ac:dyDescent="0.35">
      <c r="A23" s="138"/>
      <c r="B23" s="139" t="s">
        <v>81</v>
      </c>
      <c r="C23" s="140">
        <v>40</v>
      </c>
      <c r="D23" s="144">
        <f t="shared" si="2"/>
        <v>40</v>
      </c>
      <c r="E23" s="141"/>
      <c r="F23" s="142"/>
      <c r="G23" s="142"/>
      <c r="H23" s="142">
        <v>40</v>
      </c>
      <c r="I23" s="142"/>
      <c r="J23" s="142"/>
      <c r="K23" s="142"/>
      <c r="L23" s="142"/>
    </row>
    <row r="24" spans="1:12" ht="15" thickBot="1" x14ac:dyDescent="0.35">
      <c r="A24" s="289" t="s">
        <v>82</v>
      </c>
      <c r="B24" s="290"/>
      <c r="C24" s="153"/>
      <c r="D24" s="154">
        <f t="shared" si="2"/>
        <v>0</v>
      </c>
      <c r="E24" s="155"/>
      <c r="F24" s="156"/>
      <c r="G24" s="156"/>
      <c r="H24" s="156"/>
      <c r="I24" s="156"/>
      <c r="J24" s="156"/>
      <c r="K24" s="156"/>
      <c r="L24" s="156"/>
    </row>
    <row r="25" spans="1:12" ht="15" thickBot="1" x14ac:dyDescent="0.35">
      <c r="A25" s="157"/>
      <c r="B25" s="158" t="s">
        <v>83</v>
      </c>
      <c r="C25" s="159">
        <v>604</v>
      </c>
      <c r="D25" s="160">
        <f>D7+D8+D11+D18+D21+D24</f>
        <v>600</v>
      </c>
      <c r="E25" s="161"/>
      <c r="F25" s="291" t="s">
        <v>84</v>
      </c>
      <c r="G25" s="291" t="s">
        <v>85</v>
      </c>
      <c r="H25" s="278"/>
      <c r="I25" s="278"/>
      <c r="J25" s="278"/>
      <c r="K25" s="278"/>
      <c r="L25" s="278"/>
    </row>
    <row r="26" spans="1:12" x14ac:dyDescent="0.3">
      <c r="A26" s="162">
        <v>1</v>
      </c>
      <c r="B26" s="101" t="s">
        <v>86</v>
      </c>
      <c r="D26" s="280" t="s">
        <v>87</v>
      </c>
      <c r="E26" s="281"/>
      <c r="F26" s="292"/>
      <c r="G26" s="292"/>
      <c r="H26" s="279"/>
      <c r="I26" s="279"/>
      <c r="J26" s="279"/>
      <c r="K26" s="279"/>
      <c r="L26" s="279"/>
    </row>
    <row r="27" spans="1:12" x14ac:dyDescent="0.3">
      <c r="A27">
        <v>2</v>
      </c>
      <c r="B27" s="1" t="s">
        <v>88</v>
      </c>
      <c r="D27" s="282"/>
      <c r="E27" s="283"/>
      <c r="F27" s="292"/>
      <c r="G27" s="292"/>
      <c r="H27" s="279"/>
      <c r="I27" s="279"/>
      <c r="J27" s="279"/>
      <c r="K27" s="279"/>
      <c r="L27" s="279"/>
    </row>
    <row r="28" spans="1:12" x14ac:dyDescent="0.3">
      <c r="A28">
        <v>3</v>
      </c>
      <c r="B28" s="1" t="s">
        <v>89</v>
      </c>
      <c r="D28" s="282"/>
      <c r="E28" s="283"/>
      <c r="F28" s="292"/>
      <c r="G28" s="292"/>
      <c r="H28" s="279"/>
      <c r="I28" s="279"/>
      <c r="J28" s="279"/>
      <c r="K28" s="279"/>
      <c r="L28" s="279"/>
    </row>
    <row r="29" spans="1:12" x14ac:dyDescent="0.3">
      <c r="A29">
        <v>4</v>
      </c>
      <c r="B29" s="1" t="s">
        <v>90</v>
      </c>
      <c r="D29" s="282"/>
      <c r="E29" s="283"/>
      <c r="F29" s="292"/>
      <c r="G29" s="292"/>
      <c r="H29" s="279"/>
      <c r="I29" s="279"/>
      <c r="J29" s="279"/>
      <c r="K29" s="279"/>
      <c r="L29" s="279"/>
    </row>
    <row r="30" spans="1:12" x14ac:dyDescent="0.3">
      <c r="A30">
        <v>5</v>
      </c>
      <c r="B30" s="1" t="s">
        <v>91</v>
      </c>
      <c r="D30" s="282"/>
      <c r="E30" s="283"/>
      <c r="F30" s="292"/>
      <c r="G30" s="292"/>
      <c r="H30" s="279"/>
      <c r="I30" s="279"/>
      <c r="J30" s="279"/>
      <c r="K30" s="279"/>
      <c r="L30" s="279"/>
    </row>
    <row r="31" spans="1:12" ht="15" thickBot="1" x14ac:dyDescent="0.35">
      <c r="A31">
        <v>6</v>
      </c>
      <c r="B31" s="1" t="s">
        <v>92</v>
      </c>
      <c r="D31" s="284"/>
      <c r="E31" s="285"/>
      <c r="F31" s="292"/>
      <c r="G31" s="292"/>
      <c r="H31" s="279"/>
      <c r="I31" s="279"/>
      <c r="J31" s="279"/>
      <c r="K31" s="279"/>
      <c r="L31" s="279"/>
    </row>
    <row r="32" spans="1:12" ht="16.2" thickBot="1" x14ac:dyDescent="0.35">
      <c r="A32">
        <v>7</v>
      </c>
      <c r="B32" s="1" t="s">
        <v>93</v>
      </c>
      <c r="D32" s="276" t="s">
        <v>94</v>
      </c>
      <c r="E32" s="277"/>
      <c r="F32" s="163">
        <f>F8++F11+F18+F21+F24+F7</f>
        <v>120</v>
      </c>
      <c r="G32" s="163">
        <f t="shared" ref="G32:L32" si="5">G8++G11+G18+G21+G24+G7</f>
        <v>120</v>
      </c>
      <c r="H32" s="163">
        <f t="shared" si="5"/>
        <v>120</v>
      </c>
      <c r="I32" s="163">
        <f t="shared" si="5"/>
        <v>120</v>
      </c>
      <c r="J32" s="163">
        <f t="shared" si="5"/>
        <v>120</v>
      </c>
      <c r="K32" s="163">
        <f t="shared" si="5"/>
        <v>0</v>
      </c>
      <c r="L32" s="163">
        <f t="shared" si="5"/>
        <v>0</v>
      </c>
    </row>
    <row r="33" spans="1:12" x14ac:dyDescent="0.3">
      <c r="B33" s="1" t="s">
        <v>95</v>
      </c>
      <c r="C33" s="1"/>
      <c r="D33" s="1" t="s">
        <v>96</v>
      </c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>
        <v>8</v>
      </c>
      <c r="B34" s="1" t="s">
        <v>97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>
        <v>9</v>
      </c>
      <c r="B35" s="1" t="s">
        <v>98</v>
      </c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9">
    <mergeCell ref="A8:B8"/>
    <mergeCell ref="D2:H2"/>
    <mergeCell ref="A5:B6"/>
    <mergeCell ref="C5:D5"/>
    <mergeCell ref="E5:E6"/>
    <mergeCell ref="A7:B7"/>
    <mergeCell ref="L25:L31"/>
    <mergeCell ref="D26:E31"/>
    <mergeCell ref="A11:B11"/>
    <mergeCell ref="A18:B18"/>
    <mergeCell ref="A21:B21"/>
    <mergeCell ref="A24:B24"/>
    <mergeCell ref="F25:F31"/>
    <mergeCell ref="G25:G31"/>
    <mergeCell ref="D32:E32"/>
    <mergeCell ref="H25:H31"/>
    <mergeCell ref="I25:I31"/>
    <mergeCell ref="J25:J31"/>
    <mergeCell ref="K25:K31"/>
  </mergeCells>
  <pageMargins left="0.19685039370078741" right="0.19685039370078741" top="0.19685039370078741" bottom="0" header="0.31496062992125984" footer="0.31496062992125984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3117-B095-4FD8-A715-0565A98F2680}">
  <dimension ref="A2:L35"/>
  <sheetViews>
    <sheetView workbookViewId="0">
      <selection activeCell="Q17" sqref="Q17"/>
    </sheetView>
  </sheetViews>
  <sheetFormatPr defaultRowHeight="14.4" x14ac:dyDescent="0.3"/>
  <cols>
    <col min="1" max="1" width="6.21875" customWidth="1"/>
    <col min="2" max="2" width="17.44140625" customWidth="1"/>
    <col min="6" max="12" width="10.77734375" customWidth="1"/>
  </cols>
  <sheetData>
    <row r="2" spans="1:12" ht="15.6" x14ac:dyDescent="0.3">
      <c r="A2" s="96"/>
      <c r="B2" s="96"/>
      <c r="C2" s="96"/>
      <c r="D2" s="293" t="s">
        <v>51</v>
      </c>
      <c r="E2" s="293"/>
      <c r="F2" s="293"/>
      <c r="G2" s="293"/>
      <c r="H2" s="293"/>
      <c r="I2" s="96">
        <v>1</v>
      </c>
      <c r="J2" s="96"/>
      <c r="K2" s="96"/>
      <c r="L2" s="96"/>
    </row>
    <row r="3" spans="1:12" x14ac:dyDescent="0.3">
      <c r="A3" s="11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 thickBot="1" x14ac:dyDescent="0.35">
      <c r="A4" s="117" t="s">
        <v>53</v>
      </c>
      <c r="B4" s="96"/>
      <c r="C4" s="96"/>
      <c r="D4" s="96"/>
      <c r="E4" s="96"/>
      <c r="F4" s="96"/>
      <c r="G4" s="96"/>
      <c r="H4" s="96"/>
      <c r="I4" s="96"/>
      <c r="J4" s="96" t="s">
        <v>54</v>
      </c>
      <c r="K4" s="96" t="s">
        <v>55</v>
      </c>
      <c r="L4" s="96"/>
    </row>
    <row r="5" spans="1:12" x14ac:dyDescent="0.3">
      <c r="A5" s="294" t="s">
        <v>17</v>
      </c>
      <c r="B5" s="295"/>
      <c r="C5" s="298" t="s">
        <v>56</v>
      </c>
      <c r="D5" s="299"/>
      <c r="E5" s="300" t="s">
        <v>57</v>
      </c>
      <c r="F5" s="118" t="s">
        <v>58</v>
      </c>
      <c r="G5" s="119" t="s">
        <v>59</v>
      </c>
      <c r="H5" s="120" t="s">
        <v>60</v>
      </c>
      <c r="I5" s="119" t="s">
        <v>61</v>
      </c>
      <c r="J5" s="119" t="s">
        <v>62</v>
      </c>
      <c r="K5" s="119" t="s">
        <v>63</v>
      </c>
      <c r="L5" s="119" t="s">
        <v>64</v>
      </c>
    </row>
    <row r="6" spans="1:12" ht="15" thickBot="1" x14ac:dyDescent="0.35">
      <c r="A6" s="296"/>
      <c r="B6" s="297"/>
      <c r="C6" s="121" t="s">
        <v>65</v>
      </c>
      <c r="D6" s="122" t="s">
        <v>66</v>
      </c>
      <c r="E6" s="301"/>
      <c r="F6" s="123">
        <v>44809</v>
      </c>
      <c r="G6" s="123">
        <v>44810</v>
      </c>
      <c r="H6" s="123">
        <v>44811</v>
      </c>
      <c r="I6" s="123">
        <v>44812</v>
      </c>
      <c r="J6" s="123">
        <v>44813</v>
      </c>
      <c r="K6" s="123">
        <v>44814</v>
      </c>
      <c r="L6" s="123">
        <v>44815</v>
      </c>
    </row>
    <row r="7" spans="1:12" ht="15" thickBot="1" x14ac:dyDescent="0.35">
      <c r="A7" s="302" t="s">
        <v>67</v>
      </c>
      <c r="B7" s="303"/>
      <c r="C7" s="124">
        <v>120</v>
      </c>
      <c r="D7" s="125">
        <f>SUM(F7:L7)</f>
        <v>125</v>
      </c>
      <c r="E7" s="126"/>
      <c r="F7" s="127">
        <v>25</v>
      </c>
      <c r="G7" s="127">
        <v>25</v>
      </c>
      <c r="H7" s="127">
        <v>25</v>
      </c>
      <c r="I7" s="127">
        <v>25</v>
      </c>
      <c r="J7" s="127">
        <v>25</v>
      </c>
      <c r="K7" s="127"/>
      <c r="L7" s="127"/>
    </row>
    <row r="8" spans="1:12" x14ac:dyDescent="0.3">
      <c r="A8" s="286" t="s">
        <v>68</v>
      </c>
      <c r="B8" s="288"/>
      <c r="C8" s="128">
        <f>C9+C10</f>
        <v>60</v>
      </c>
      <c r="D8" s="129">
        <f t="shared" ref="D8:L8" si="0">D9+D10</f>
        <v>60</v>
      </c>
      <c r="E8" s="130"/>
      <c r="F8" s="131">
        <f t="shared" si="0"/>
        <v>35</v>
      </c>
      <c r="G8" s="131">
        <f t="shared" si="0"/>
        <v>0</v>
      </c>
      <c r="H8" s="131">
        <f t="shared" si="0"/>
        <v>0</v>
      </c>
      <c r="I8" s="131">
        <f t="shared" si="0"/>
        <v>25</v>
      </c>
      <c r="J8" s="131">
        <f t="shared" si="0"/>
        <v>0</v>
      </c>
      <c r="K8" s="131">
        <f t="shared" si="0"/>
        <v>0</v>
      </c>
      <c r="L8" s="131">
        <f t="shared" si="0"/>
        <v>0</v>
      </c>
    </row>
    <row r="9" spans="1:12" x14ac:dyDescent="0.3">
      <c r="A9" s="132"/>
      <c r="B9" s="133" t="s">
        <v>69</v>
      </c>
      <c r="C9" s="134">
        <v>30</v>
      </c>
      <c r="D9" s="135">
        <f>SUM(F9:L9)</f>
        <v>35</v>
      </c>
      <c r="E9" s="136"/>
      <c r="F9" s="137">
        <v>35</v>
      </c>
      <c r="G9" s="137"/>
      <c r="H9" s="137"/>
      <c r="I9" s="137"/>
      <c r="J9" s="137"/>
      <c r="K9" s="137"/>
      <c r="L9" s="137"/>
    </row>
    <row r="10" spans="1:12" ht="15" thickBot="1" x14ac:dyDescent="0.35">
      <c r="A10" s="138"/>
      <c r="B10" s="139" t="s">
        <v>70</v>
      </c>
      <c r="C10" s="140">
        <v>30</v>
      </c>
      <c r="D10" s="135">
        <f>SUM(F10:L10)</f>
        <v>25</v>
      </c>
      <c r="E10" s="141"/>
      <c r="F10" s="142"/>
      <c r="G10" s="142"/>
      <c r="H10" s="142"/>
      <c r="I10" s="142">
        <v>25</v>
      </c>
      <c r="J10" s="142"/>
      <c r="K10" s="142"/>
      <c r="L10" s="142"/>
    </row>
    <row r="11" spans="1:12" x14ac:dyDescent="0.3">
      <c r="A11" s="286" t="s">
        <v>71</v>
      </c>
      <c r="B11" s="287"/>
      <c r="C11" s="128">
        <f>SUM(C12:C17)</f>
        <v>272</v>
      </c>
      <c r="D11" s="129">
        <f t="shared" ref="D11:L11" si="1">SUM(D12:D17)</f>
        <v>272</v>
      </c>
      <c r="E11" s="130"/>
      <c r="F11" s="131">
        <f t="shared" si="1"/>
        <v>60</v>
      </c>
      <c r="G11" s="131">
        <f t="shared" si="1"/>
        <v>60</v>
      </c>
      <c r="H11" s="131">
        <f t="shared" si="1"/>
        <v>55</v>
      </c>
      <c r="I11" s="131">
        <f t="shared" si="1"/>
        <v>70</v>
      </c>
      <c r="J11" s="131">
        <f t="shared" si="1"/>
        <v>27</v>
      </c>
      <c r="K11" s="131">
        <f t="shared" si="1"/>
        <v>0</v>
      </c>
      <c r="L11" s="131">
        <f t="shared" si="1"/>
        <v>0</v>
      </c>
    </row>
    <row r="12" spans="1:12" x14ac:dyDescent="0.3">
      <c r="A12" s="132"/>
      <c r="B12" s="133" t="s">
        <v>72</v>
      </c>
      <c r="C12" s="143">
        <v>60</v>
      </c>
      <c r="D12" s="144">
        <f>SUM(F12:L12)</f>
        <v>60</v>
      </c>
      <c r="E12" s="145"/>
      <c r="F12" s="146">
        <v>30</v>
      </c>
      <c r="G12" s="146"/>
      <c r="H12" s="146"/>
      <c r="I12" s="146">
        <v>30</v>
      </c>
      <c r="J12" s="146"/>
      <c r="K12" s="146"/>
      <c r="L12" s="146"/>
    </row>
    <row r="13" spans="1:12" x14ac:dyDescent="0.3">
      <c r="A13" s="132"/>
      <c r="B13" s="133" t="s">
        <v>73</v>
      </c>
      <c r="C13" s="143">
        <v>60</v>
      </c>
      <c r="D13" s="144">
        <f t="shared" ref="D13:D24" si="2">SUM(F13:L13)</f>
        <v>60</v>
      </c>
      <c r="E13" s="145"/>
      <c r="F13" s="146">
        <v>30</v>
      </c>
      <c r="G13" s="146"/>
      <c r="H13" s="146"/>
      <c r="I13" s="146">
        <v>30</v>
      </c>
      <c r="J13" s="146"/>
      <c r="K13" s="146"/>
      <c r="L13" s="146"/>
    </row>
    <row r="14" spans="1:12" x14ac:dyDescent="0.3">
      <c r="A14" s="132"/>
      <c r="B14" s="133" t="s">
        <v>74</v>
      </c>
      <c r="C14" s="143">
        <v>60</v>
      </c>
      <c r="D14" s="144">
        <f t="shared" si="2"/>
        <v>60</v>
      </c>
      <c r="E14" s="145"/>
      <c r="F14" s="146"/>
      <c r="G14" s="146">
        <v>50</v>
      </c>
      <c r="H14" s="146">
        <v>10</v>
      </c>
      <c r="I14" s="146"/>
      <c r="J14" s="146"/>
      <c r="K14" s="146"/>
      <c r="L14" s="146"/>
    </row>
    <row r="15" spans="1:12" x14ac:dyDescent="0.3">
      <c r="A15" s="132"/>
      <c r="B15" s="133" t="s">
        <v>75</v>
      </c>
      <c r="C15" s="143">
        <v>38</v>
      </c>
      <c r="D15" s="144">
        <f t="shared" si="2"/>
        <v>38</v>
      </c>
      <c r="E15" s="145"/>
      <c r="F15" s="146"/>
      <c r="G15" s="146"/>
      <c r="H15" s="146">
        <v>25</v>
      </c>
      <c r="I15" s="146"/>
      <c r="J15" s="146">
        <v>13</v>
      </c>
      <c r="K15" s="146"/>
      <c r="L15" s="146"/>
    </row>
    <row r="16" spans="1:12" x14ac:dyDescent="0.3">
      <c r="A16" s="132"/>
      <c r="B16" s="133" t="s">
        <v>76</v>
      </c>
      <c r="C16" s="143">
        <v>24</v>
      </c>
      <c r="D16" s="144">
        <f t="shared" si="2"/>
        <v>24</v>
      </c>
      <c r="E16" s="145"/>
      <c r="F16" s="146"/>
      <c r="G16" s="146"/>
      <c r="H16" s="146">
        <v>20</v>
      </c>
      <c r="I16" s="146"/>
      <c r="J16" s="146">
        <v>4</v>
      </c>
      <c r="K16" s="146"/>
      <c r="L16" s="146"/>
    </row>
    <row r="17" spans="1:12" ht="15" thickBot="1" x14ac:dyDescent="0.35">
      <c r="A17" s="138"/>
      <c r="B17" s="147" t="s">
        <v>29</v>
      </c>
      <c r="C17" s="148">
        <v>30</v>
      </c>
      <c r="D17" s="144">
        <f t="shared" si="2"/>
        <v>30</v>
      </c>
      <c r="E17" s="149"/>
      <c r="F17" s="150"/>
      <c r="G17" s="150">
        <v>10</v>
      </c>
      <c r="H17" s="150"/>
      <c r="I17" s="150">
        <v>10</v>
      </c>
      <c r="J17" s="150">
        <v>10</v>
      </c>
      <c r="K17" s="150"/>
      <c r="L17" s="150"/>
    </row>
    <row r="18" spans="1:12" x14ac:dyDescent="0.3">
      <c r="A18" s="286" t="s">
        <v>77</v>
      </c>
      <c r="B18" s="288"/>
      <c r="C18" s="128">
        <f>C19+C20</f>
        <v>92</v>
      </c>
      <c r="D18" s="151">
        <f t="shared" si="2"/>
        <v>83</v>
      </c>
      <c r="E18" s="152"/>
      <c r="F18" s="131">
        <f>F19+F20</f>
        <v>0</v>
      </c>
      <c r="G18" s="131">
        <f t="shared" ref="G18:L18" si="3">G19+G20</f>
        <v>35</v>
      </c>
      <c r="H18" s="131">
        <f t="shared" si="3"/>
        <v>0</v>
      </c>
      <c r="I18" s="131">
        <f t="shared" si="3"/>
        <v>0</v>
      </c>
      <c r="J18" s="131">
        <f t="shared" si="3"/>
        <v>48</v>
      </c>
      <c r="K18" s="131">
        <f t="shared" si="3"/>
        <v>0</v>
      </c>
      <c r="L18" s="131">
        <f t="shared" si="3"/>
        <v>0</v>
      </c>
    </row>
    <row r="19" spans="1:12" x14ac:dyDescent="0.3">
      <c r="A19" s="132"/>
      <c r="B19" s="133" t="s">
        <v>78</v>
      </c>
      <c r="C19" s="134">
        <v>48</v>
      </c>
      <c r="D19" s="144">
        <f t="shared" si="2"/>
        <v>48</v>
      </c>
      <c r="E19" s="136"/>
      <c r="F19" s="137"/>
      <c r="G19" s="137"/>
      <c r="H19" s="137"/>
      <c r="I19" s="137"/>
      <c r="J19" s="137">
        <v>48</v>
      </c>
      <c r="K19" s="137"/>
      <c r="L19" s="137"/>
    </row>
    <row r="20" spans="1:12" ht="15" thickBot="1" x14ac:dyDescent="0.35">
      <c r="A20" s="138"/>
      <c r="B20" s="139" t="s">
        <v>36</v>
      </c>
      <c r="C20" s="140">
        <v>44</v>
      </c>
      <c r="D20" s="144">
        <f t="shared" si="2"/>
        <v>35</v>
      </c>
      <c r="E20" s="141"/>
      <c r="F20" s="142"/>
      <c r="G20" s="142">
        <v>35</v>
      </c>
      <c r="H20" s="142"/>
      <c r="I20" s="142"/>
      <c r="J20" s="142"/>
      <c r="K20" s="142"/>
      <c r="L20" s="142"/>
    </row>
    <row r="21" spans="1:12" x14ac:dyDescent="0.3">
      <c r="A21" s="286" t="s">
        <v>79</v>
      </c>
      <c r="B21" s="287"/>
      <c r="C21" s="128">
        <f>C22+C23</f>
        <v>60</v>
      </c>
      <c r="D21" s="151">
        <f t="shared" si="2"/>
        <v>60</v>
      </c>
      <c r="E21" s="152"/>
      <c r="F21" s="131">
        <f>F22+F23</f>
        <v>0</v>
      </c>
      <c r="G21" s="131">
        <f t="shared" ref="G21:L21" si="4">G22+G23</f>
        <v>0</v>
      </c>
      <c r="H21" s="131">
        <f t="shared" si="4"/>
        <v>40</v>
      </c>
      <c r="I21" s="131">
        <f t="shared" si="4"/>
        <v>0</v>
      </c>
      <c r="J21" s="131">
        <f t="shared" si="4"/>
        <v>20</v>
      </c>
      <c r="K21" s="131">
        <f t="shared" si="4"/>
        <v>0</v>
      </c>
      <c r="L21" s="131">
        <f t="shared" si="4"/>
        <v>0</v>
      </c>
    </row>
    <row r="22" spans="1:12" x14ac:dyDescent="0.3">
      <c r="A22" s="132"/>
      <c r="B22" s="133" t="s">
        <v>80</v>
      </c>
      <c r="C22" s="134">
        <v>20</v>
      </c>
      <c r="D22" s="144">
        <f t="shared" si="2"/>
        <v>20</v>
      </c>
      <c r="E22" s="136"/>
      <c r="F22" s="137"/>
      <c r="G22" s="137"/>
      <c r="H22" s="137"/>
      <c r="I22" s="137"/>
      <c r="J22" s="137">
        <v>20</v>
      </c>
      <c r="K22" s="137"/>
      <c r="L22" s="137"/>
    </row>
    <row r="23" spans="1:12" ht="15" thickBot="1" x14ac:dyDescent="0.35">
      <c r="A23" s="138"/>
      <c r="B23" s="139" t="s">
        <v>81</v>
      </c>
      <c r="C23" s="140">
        <v>40</v>
      </c>
      <c r="D23" s="144">
        <f t="shared" si="2"/>
        <v>40</v>
      </c>
      <c r="E23" s="141"/>
      <c r="F23" s="142"/>
      <c r="G23" s="142"/>
      <c r="H23" s="142">
        <v>40</v>
      </c>
      <c r="I23" s="142"/>
      <c r="J23" s="142"/>
      <c r="K23" s="142"/>
      <c r="L23" s="142"/>
    </row>
    <row r="24" spans="1:12" ht="15" thickBot="1" x14ac:dyDescent="0.35">
      <c r="A24" s="289" t="s">
        <v>82</v>
      </c>
      <c r="B24" s="290"/>
      <c r="C24" s="153"/>
      <c r="D24" s="154">
        <f t="shared" si="2"/>
        <v>0</v>
      </c>
      <c r="E24" s="155"/>
      <c r="F24" s="156"/>
      <c r="G24" s="156"/>
      <c r="H24" s="156"/>
      <c r="I24" s="156"/>
      <c r="J24" s="156"/>
      <c r="K24" s="156"/>
      <c r="L24" s="156"/>
    </row>
    <row r="25" spans="1:12" ht="15" thickBot="1" x14ac:dyDescent="0.35">
      <c r="A25" s="157"/>
      <c r="B25" s="158" t="s">
        <v>83</v>
      </c>
      <c r="C25" s="159">
        <v>604</v>
      </c>
      <c r="D25" s="160">
        <f>D7+D8+D11+D18+D21+D24</f>
        <v>600</v>
      </c>
      <c r="E25" s="161"/>
      <c r="F25" s="291" t="s">
        <v>84</v>
      </c>
      <c r="G25" s="291" t="s">
        <v>85</v>
      </c>
      <c r="H25" s="278"/>
      <c r="I25" s="278"/>
      <c r="J25" s="278"/>
      <c r="K25" s="278"/>
      <c r="L25" s="278"/>
    </row>
    <row r="26" spans="1:12" x14ac:dyDescent="0.3">
      <c r="A26" s="162">
        <v>1</v>
      </c>
      <c r="B26" s="101" t="s">
        <v>86</v>
      </c>
      <c r="D26" s="280" t="s">
        <v>87</v>
      </c>
      <c r="E26" s="281"/>
      <c r="F26" s="292"/>
      <c r="G26" s="292"/>
      <c r="H26" s="279"/>
      <c r="I26" s="279"/>
      <c r="J26" s="279"/>
      <c r="K26" s="279"/>
      <c r="L26" s="279"/>
    </row>
    <row r="27" spans="1:12" x14ac:dyDescent="0.3">
      <c r="A27">
        <v>2</v>
      </c>
      <c r="B27" s="1" t="s">
        <v>88</v>
      </c>
      <c r="D27" s="282"/>
      <c r="E27" s="283"/>
      <c r="F27" s="292"/>
      <c r="G27" s="292"/>
      <c r="H27" s="279"/>
      <c r="I27" s="279"/>
      <c r="J27" s="279"/>
      <c r="K27" s="279"/>
      <c r="L27" s="279"/>
    </row>
    <row r="28" spans="1:12" x14ac:dyDescent="0.3">
      <c r="A28">
        <v>3</v>
      </c>
      <c r="B28" s="1" t="s">
        <v>89</v>
      </c>
      <c r="D28" s="282"/>
      <c r="E28" s="283"/>
      <c r="F28" s="292"/>
      <c r="G28" s="292"/>
      <c r="H28" s="279"/>
      <c r="I28" s="279"/>
      <c r="J28" s="279"/>
      <c r="K28" s="279"/>
      <c r="L28" s="279"/>
    </row>
    <row r="29" spans="1:12" x14ac:dyDescent="0.3">
      <c r="A29">
        <v>4</v>
      </c>
      <c r="B29" s="1" t="s">
        <v>90</v>
      </c>
      <c r="D29" s="282"/>
      <c r="E29" s="283"/>
      <c r="F29" s="292"/>
      <c r="G29" s="292"/>
      <c r="H29" s="279"/>
      <c r="I29" s="279"/>
      <c r="J29" s="279"/>
      <c r="K29" s="279"/>
      <c r="L29" s="279"/>
    </row>
    <row r="30" spans="1:12" x14ac:dyDescent="0.3">
      <c r="A30">
        <v>5</v>
      </c>
      <c r="B30" s="1" t="s">
        <v>91</v>
      </c>
      <c r="D30" s="282"/>
      <c r="E30" s="283"/>
      <c r="F30" s="292"/>
      <c r="G30" s="292"/>
      <c r="H30" s="279"/>
      <c r="I30" s="279"/>
      <c r="J30" s="279"/>
      <c r="K30" s="279"/>
      <c r="L30" s="279"/>
    </row>
    <row r="31" spans="1:12" ht="15" thickBot="1" x14ac:dyDescent="0.35">
      <c r="A31">
        <v>6</v>
      </c>
      <c r="B31" s="1" t="s">
        <v>92</v>
      </c>
      <c r="D31" s="284"/>
      <c r="E31" s="285"/>
      <c r="F31" s="292"/>
      <c r="G31" s="292"/>
      <c r="H31" s="279"/>
      <c r="I31" s="279"/>
      <c r="J31" s="279"/>
      <c r="K31" s="279"/>
      <c r="L31" s="279"/>
    </row>
    <row r="32" spans="1:12" ht="16.2" thickBot="1" x14ac:dyDescent="0.35">
      <c r="A32">
        <v>7</v>
      </c>
      <c r="B32" s="1" t="s">
        <v>93</v>
      </c>
      <c r="D32" s="276" t="s">
        <v>94</v>
      </c>
      <c r="E32" s="277"/>
      <c r="F32" s="163">
        <f>F8++F11+F18+F21+F24+F7</f>
        <v>120</v>
      </c>
      <c r="G32" s="163">
        <f t="shared" ref="G32:L32" si="5">G8++G11+G18+G21+G24+G7</f>
        <v>120</v>
      </c>
      <c r="H32" s="163">
        <f t="shared" si="5"/>
        <v>120</v>
      </c>
      <c r="I32" s="163">
        <f t="shared" si="5"/>
        <v>120</v>
      </c>
      <c r="J32" s="163">
        <f t="shared" si="5"/>
        <v>120</v>
      </c>
      <c r="K32" s="163">
        <f t="shared" si="5"/>
        <v>0</v>
      </c>
      <c r="L32" s="163">
        <f t="shared" si="5"/>
        <v>0</v>
      </c>
    </row>
    <row r="33" spans="1:12" x14ac:dyDescent="0.3">
      <c r="B33" s="1" t="s">
        <v>95</v>
      </c>
      <c r="C33" s="1"/>
      <c r="D33" s="1" t="s">
        <v>96</v>
      </c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>
        <v>8</v>
      </c>
      <c r="B34" s="1" t="s">
        <v>97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>
        <v>9</v>
      </c>
      <c r="B35" s="1" t="s">
        <v>98</v>
      </c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9">
    <mergeCell ref="A8:B8"/>
    <mergeCell ref="D2:H2"/>
    <mergeCell ref="A5:B6"/>
    <mergeCell ref="C5:D5"/>
    <mergeCell ref="E5:E6"/>
    <mergeCell ref="A7:B7"/>
    <mergeCell ref="L25:L31"/>
    <mergeCell ref="D26:E31"/>
    <mergeCell ref="A11:B11"/>
    <mergeCell ref="A18:B18"/>
    <mergeCell ref="A21:B21"/>
    <mergeCell ref="A24:B24"/>
    <mergeCell ref="F25:F31"/>
    <mergeCell ref="G25:G31"/>
    <mergeCell ref="D32:E32"/>
    <mergeCell ref="H25:H31"/>
    <mergeCell ref="I25:I31"/>
    <mergeCell ref="J25:J31"/>
    <mergeCell ref="K25:K31"/>
  </mergeCells>
  <pageMargins left="0.19685039370078741" right="0.19685039370078741" top="0.19685039370078741" bottom="0" header="0.31496062992125984" footer="0.31496062992125984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C768-E4C3-40D8-B98F-17E90A1A1CBD}">
  <dimension ref="A2:L35"/>
  <sheetViews>
    <sheetView workbookViewId="0">
      <selection activeCell="C13" sqref="C13"/>
    </sheetView>
  </sheetViews>
  <sheetFormatPr defaultRowHeight="14.4" x14ac:dyDescent="0.3"/>
  <cols>
    <col min="1" max="1" width="6.21875" customWidth="1"/>
    <col min="2" max="2" width="17.44140625" customWidth="1"/>
    <col min="3" max="3" width="7.77734375" customWidth="1"/>
    <col min="6" max="12" width="10.77734375" customWidth="1"/>
  </cols>
  <sheetData>
    <row r="2" spans="1:12" ht="15.6" x14ac:dyDescent="0.3">
      <c r="A2" s="96"/>
      <c r="B2" s="96"/>
      <c r="C2" s="96"/>
      <c r="D2" s="293" t="s">
        <v>51</v>
      </c>
      <c r="E2" s="293"/>
      <c r="F2" s="293"/>
      <c r="G2" s="293"/>
      <c r="H2" s="293"/>
      <c r="I2" s="96">
        <v>1</v>
      </c>
      <c r="J2" s="96"/>
      <c r="K2" s="96"/>
      <c r="L2" s="96"/>
    </row>
    <row r="3" spans="1:12" x14ac:dyDescent="0.3">
      <c r="A3" s="11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 thickBot="1" x14ac:dyDescent="0.35">
      <c r="A4" s="117" t="s">
        <v>53</v>
      </c>
      <c r="B4" s="96"/>
      <c r="C4" s="96"/>
      <c r="D4" s="96"/>
      <c r="E4" s="96"/>
      <c r="F4" s="96"/>
      <c r="G4" s="96"/>
      <c r="H4" s="96"/>
      <c r="I4" s="96"/>
      <c r="J4" s="96" t="s">
        <v>54</v>
      </c>
      <c r="K4" s="96" t="s">
        <v>55</v>
      </c>
      <c r="L4" s="96"/>
    </row>
    <row r="5" spans="1:12" x14ac:dyDescent="0.3">
      <c r="A5" s="294" t="s">
        <v>17</v>
      </c>
      <c r="B5" s="295"/>
      <c r="C5" s="298" t="s">
        <v>56</v>
      </c>
      <c r="D5" s="299"/>
      <c r="E5" s="300" t="s">
        <v>57</v>
      </c>
      <c r="F5" s="118" t="s">
        <v>58</v>
      </c>
      <c r="G5" s="119" t="s">
        <v>59</v>
      </c>
      <c r="H5" s="120" t="s">
        <v>60</v>
      </c>
      <c r="I5" s="119" t="s">
        <v>61</v>
      </c>
      <c r="J5" s="119" t="s">
        <v>62</v>
      </c>
      <c r="K5" s="119" t="s">
        <v>63</v>
      </c>
      <c r="L5" s="119" t="s">
        <v>64</v>
      </c>
    </row>
    <row r="6" spans="1:12" ht="15" thickBot="1" x14ac:dyDescent="0.35">
      <c r="A6" s="296"/>
      <c r="B6" s="297"/>
      <c r="C6" s="121" t="s">
        <v>65</v>
      </c>
      <c r="D6" s="122" t="s">
        <v>66</v>
      </c>
      <c r="E6" s="301"/>
      <c r="F6" s="123">
        <v>44809</v>
      </c>
      <c r="G6" s="123">
        <v>44810</v>
      </c>
      <c r="H6" s="123">
        <v>44811</v>
      </c>
      <c r="I6" s="123">
        <v>44812</v>
      </c>
      <c r="J6" s="123">
        <v>44813</v>
      </c>
      <c r="K6" s="123">
        <v>44814</v>
      </c>
      <c r="L6" s="123">
        <v>44815</v>
      </c>
    </row>
    <row r="7" spans="1:12" ht="15" thickBot="1" x14ac:dyDescent="0.35">
      <c r="A7" s="302" t="s">
        <v>67</v>
      </c>
      <c r="B7" s="303"/>
      <c r="C7" s="164"/>
      <c r="D7" s="125">
        <f>SUM(F7:L7)</f>
        <v>0</v>
      </c>
      <c r="E7" s="126"/>
      <c r="F7" s="127"/>
      <c r="G7" s="127"/>
      <c r="H7" s="127"/>
      <c r="I7" s="127"/>
      <c r="J7" s="127"/>
      <c r="K7" s="127"/>
      <c r="L7" s="127"/>
    </row>
    <row r="8" spans="1:12" x14ac:dyDescent="0.3">
      <c r="A8" s="286" t="s">
        <v>68</v>
      </c>
      <c r="B8" s="288"/>
      <c r="C8" s="128">
        <f>C9+C10</f>
        <v>0</v>
      </c>
      <c r="D8" s="129">
        <f t="shared" ref="D8:L8" si="0">D9+D10</f>
        <v>0</v>
      </c>
      <c r="E8" s="130"/>
      <c r="F8" s="131">
        <f t="shared" si="0"/>
        <v>0</v>
      </c>
      <c r="G8" s="131">
        <f t="shared" si="0"/>
        <v>0</v>
      </c>
      <c r="H8" s="131">
        <f t="shared" si="0"/>
        <v>0</v>
      </c>
      <c r="I8" s="131">
        <f t="shared" si="0"/>
        <v>0</v>
      </c>
      <c r="J8" s="131">
        <f t="shared" si="0"/>
        <v>0</v>
      </c>
      <c r="K8" s="131">
        <f t="shared" si="0"/>
        <v>0</v>
      </c>
      <c r="L8" s="131">
        <f t="shared" si="0"/>
        <v>0</v>
      </c>
    </row>
    <row r="9" spans="1:12" x14ac:dyDescent="0.3">
      <c r="A9" s="132"/>
      <c r="B9" s="133" t="s">
        <v>69</v>
      </c>
      <c r="C9" s="134"/>
      <c r="D9" s="135">
        <f>SUM(F9:L9)</f>
        <v>0</v>
      </c>
      <c r="E9" s="136"/>
      <c r="F9" s="137"/>
      <c r="G9" s="137"/>
      <c r="H9" s="137"/>
      <c r="I9" s="137"/>
      <c r="J9" s="137"/>
      <c r="K9" s="137"/>
      <c r="L9" s="137"/>
    </row>
    <row r="10" spans="1:12" ht="15" thickBot="1" x14ac:dyDescent="0.35">
      <c r="A10" s="138"/>
      <c r="B10" s="139" t="s">
        <v>70</v>
      </c>
      <c r="C10" s="140"/>
      <c r="D10" s="135">
        <f>SUM(F10:L10)</f>
        <v>0</v>
      </c>
      <c r="E10" s="141"/>
      <c r="F10" s="142"/>
      <c r="G10" s="142"/>
      <c r="H10" s="142"/>
      <c r="I10" s="142"/>
      <c r="J10" s="142"/>
      <c r="K10" s="142"/>
      <c r="L10" s="142"/>
    </row>
    <row r="11" spans="1:12" x14ac:dyDescent="0.3">
      <c r="A11" s="286" t="s">
        <v>71</v>
      </c>
      <c r="B11" s="287"/>
      <c r="C11" s="128">
        <f>SUM(C12:C17)</f>
        <v>0</v>
      </c>
      <c r="D11" s="129">
        <f t="shared" ref="D11:L11" si="1">SUM(D12:D17)</f>
        <v>0</v>
      </c>
      <c r="E11" s="130"/>
      <c r="F11" s="131">
        <f t="shared" si="1"/>
        <v>0</v>
      </c>
      <c r="G11" s="131">
        <f t="shared" si="1"/>
        <v>0</v>
      </c>
      <c r="H11" s="131">
        <f t="shared" si="1"/>
        <v>0</v>
      </c>
      <c r="I11" s="131">
        <f t="shared" si="1"/>
        <v>0</v>
      </c>
      <c r="J11" s="131">
        <f t="shared" si="1"/>
        <v>0</v>
      </c>
      <c r="K11" s="131">
        <f t="shared" si="1"/>
        <v>0</v>
      </c>
      <c r="L11" s="131">
        <f t="shared" si="1"/>
        <v>0</v>
      </c>
    </row>
    <row r="12" spans="1:12" x14ac:dyDescent="0.3">
      <c r="A12" s="132"/>
      <c r="B12" s="133" t="s">
        <v>72</v>
      </c>
      <c r="C12" s="143">
        <f>Micro3!G10</f>
        <v>0</v>
      </c>
      <c r="D12" s="144">
        <f>SUM(F12:L12)</f>
        <v>0</v>
      </c>
      <c r="E12" s="145"/>
      <c r="F12" s="146"/>
      <c r="G12" s="146"/>
      <c r="H12" s="146"/>
      <c r="I12" s="146"/>
      <c r="J12" s="146"/>
      <c r="K12" s="146"/>
      <c r="L12" s="146"/>
    </row>
    <row r="13" spans="1:12" x14ac:dyDescent="0.3">
      <c r="A13" s="132"/>
      <c r="B13" s="133" t="s">
        <v>73</v>
      </c>
      <c r="C13" s="143"/>
      <c r="D13" s="144">
        <f t="shared" ref="D13:D24" si="2">SUM(F13:L13)</f>
        <v>0</v>
      </c>
      <c r="E13" s="145"/>
      <c r="F13" s="146"/>
      <c r="G13" s="146"/>
      <c r="H13" s="146"/>
      <c r="I13" s="146"/>
      <c r="J13" s="146"/>
      <c r="K13" s="146"/>
      <c r="L13" s="146"/>
    </row>
    <row r="14" spans="1:12" x14ac:dyDescent="0.3">
      <c r="A14" s="132"/>
      <c r="B14" s="133" t="s">
        <v>74</v>
      </c>
      <c r="C14" s="143"/>
      <c r="D14" s="144">
        <f t="shared" si="2"/>
        <v>0</v>
      </c>
      <c r="E14" s="145"/>
      <c r="F14" s="146"/>
      <c r="G14" s="146"/>
      <c r="H14" s="146"/>
      <c r="I14" s="146"/>
      <c r="J14" s="146"/>
      <c r="K14" s="146"/>
      <c r="L14" s="146"/>
    </row>
    <row r="15" spans="1:12" x14ac:dyDescent="0.3">
      <c r="A15" s="132"/>
      <c r="B15" s="133" t="s">
        <v>75</v>
      </c>
      <c r="C15" s="143"/>
      <c r="D15" s="144">
        <f t="shared" si="2"/>
        <v>0</v>
      </c>
      <c r="E15" s="145"/>
      <c r="F15" s="146"/>
      <c r="G15" s="146"/>
      <c r="H15" s="146"/>
      <c r="I15" s="146"/>
      <c r="J15" s="146"/>
      <c r="K15" s="146"/>
      <c r="L15" s="146"/>
    </row>
    <row r="16" spans="1:12" x14ac:dyDescent="0.3">
      <c r="A16" s="132"/>
      <c r="B16" s="133" t="s">
        <v>76</v>
      </c>
      <c r="C16" s="143"/>
      <c r="D16" s="144">
        <f t="shared" si="2"/>
        <v>0</v>
      </c>
      <c r="E16" s="145"/>
      <c r="F16" s="146"/>
      <c r="G16" s="146"/>
      <c r="H16" s="146"/>
      <c r="I16" s="146"/>
      <c r="J16" s="146"/>
      <c r="K16" s="146"/>
      <c r="L16" s="146"/>
    </row>
    <row r="17" spans="1:12" ht="15" thickBot="1" x14ac:dyDescent="0.35">
      <c r="A17" s="138"/>
      <c r="B17" s="147" t="s">
        <v>29</v>
      </c>
      <c r="C17" s="148"/>
      <c r="D17" s="144">
        <f t="shared" si="2"/>
        <v>0</v>
      </c>
      <c r="E17" s="149"/>
      <c r="F17" s="150"/>
      <c r="G17" s="150"/>
      <c r="H17" s="150"/>
      <c r="I17" s="150"/>
      <c r="J17" s="150"/>
      <c r="K17" s="150"/>
      <c r="L17" s="150"/>
    </row>
    <row r="18" spans="1:12" x14ac:dyDescent="0.3">
      <c r="A18" s="286" t="s">
        <v>77</v>
      </c>
      <c r="B18" s="288"/>
      <c r="C18" s="128">
        <f>C19+C20</f>
        <v>0</v>
      </c>
      <c r="D18" s="151">
        <f t="shared" si="2"/>
        <v>0</v>
      </c>
      <c r="E18" s="152"/>
      <c r="F18" s="131">
        <f>F19+F20</f>
        <v>0</v>
      </c>
      <c r="G18" s="131">
        <f t="shared" ref="G18:L18" si="3">G19+G20</f>
        <v>0</v>
      </c>
      <c r="H18" s="131">
        <f t="shared" si="3"/>
        <v>0</v>
      </c>
      <c r="I18" s="131">
        <f t="shared" si="3"/>
        <v>0</v>
      </c>
      <c r="J18" s="131">
        <f t="shared" si="3"/>
        <v>0</v>
      </c>
      <c r="K18" s="131">
        <f t="shared" si="3"/>
        <v>0</v>
      </c>
      <c r="L18" s="131">
        <f t="shared" si="3"/>
        <v>0</v>
      </c>
    </row>
    <row r="19" spans="1:12" x14ac:dyDescent="0.3">
      <c r="A19" s="132"/>
      <c r="B19" s="133" t="s">
        <v>78</v>
      </c>
      <c r="C19" s="134"/>
      <c r="D19" s="144">
        <f t="shared" si="2"/>
        <v>0</v>
      </c>
      <c r="E19" s="136"/>
      <c r="F19" s="137"/>
      <c r="G19" s="137"/>
      <c r="H19" s="137"/>
      <c r="I19" s="137"/>
      <c r="J19" s="137"/>
      <c r="K19" s="137"/>
      <c r="L19" s="137"/>
    </row>
    <row r="20" spans="1:12" ht="15" thickBot="1" x14ac:dyDescent="0.35">
      <c r="A20" s="138"/>
      <c r="B20" s="139" t="s">
        <v>36</v>
      </c>
      <c r="C20" s="140"/>
      <c r="D20" s="144">
        <f t="shared" si="2"/>
        <v>0</v>
      </c>
      <c r="E20" s="141"/>
      <c r="F20" s="142"/>
      <c r="G20" s="142"/>
      <c r="H20" s="142"/>
      <c r="I20" s="142"/>
      <c r="J20" s="142"/>
      <c r="K20" s="142"/>
      <c r="L20" s="142"/>
    </row>
    <row r="21" spans="1:12" x14ac:dyDescent="0.3">
      <c r="A21" s="286" t="s">
        <v>79</v>
      </c>
      <c r="B21" s="287"/>
      <c r="C21" s="128">
        <f>C22+C23</f>
        <v>0</v>
      </c>
      <c r="D21" s="151">
        <f t="shared" si="2"/>
        <v>0</v>
      </c>
      <c r="E21" s="152"/>
      <c r="F21" s="131">
        <f>F22+F23</f>
        <v>0</v>
      </c>
      <c r="G21" s="131">
        <f t="shared" ref="G21:L21" si="4">G22+G23</f>
        <v>0</v>
      </c>
      <c r="H21" s="131">
        <f t="shared" si="4"/>
        <v>0</v>
      </c>
      <c r="I21" s="131">
        <f t="shared" si="4"/>
        <v>0</v>
      </c>
      <c r="J21" s="131">
        <f t="shared" si="4"/>
        <v>0</v>
      </c>
      <c r="K21" s="131">
        <f t="shared" si="4"/>
        <v>0</v>
      </c>
      <c r="L21" s="131">
        <f t="shared" si="4"/>
        <v>0</v>
      </c>
    </row>
    <row r="22" spans="1:12" x14ac:dyDescent="0.3">
      <c r="A22" s="132"/>
      <c r="B22" s="133" t="s">
        <v>80</v>
      </c>
      <c r="C22" s="134"/>
      <c r="D22" s="144">
        <f t="shared" si="2"/>
        <v>0</v>
      </c>
      <c r="E22" s="136"/>
      <c r="F22" s="137"/>
      <c r="G22" s="137"/>
      <c r="H22" s="137"/>
      <c r="I22" s="137"/>
      <c r="J22" s="137"/>
      <c r="K22" s="137"/>
      <c r="L22" s="137"/>
    </row>
    <row r="23" spans="1:12" ht="15" thickBot="1" x14ac:dyDescent="0.35">
      <c r="A23" s="138"/>
      <c r="B23" s="139" t="s">
        <v>81</v>
      </c>
      <c r="C23" s="140"/>
      <c r="D23" s="144">
        <f t="shared" si="2"/>
        <v>0</v>
      </c>
      <c r="E23" s="141"/>
      <c r="F23" s="142"/>
      <c r="G23" s="142"/>
      <c r="H23" s="142"/>
      <c r="I23" s="142"/>
      <c r="J23" s="142"/>
      <c r="K23" s="142"/>
      <c r="L23" s="142"/>
    </row>
    <row r="24" spans="1:12" ht="15" thickBot="1" x14ac:dyDescent="0.35">
      <c r="A24" s="289" t="s">
        <v>82</v>
      </c>
      <c r="B24" s="290"/>
      <c r="C24" s="153"/>
      <c r="D24" s="154">
        <f t="shared" si="2"/>
        <v>0</v>
      </c>
      <c r="E24" s="155"/>
      <c r="F24" s="156"/>
      <c r="G24" s="156"/>
      <c r="H24" s="156"/>
      <c r="I24" s="156"/>
      <c r="J24" s="156"/>
      <c r="K24" s="156"/>
      <c r="L24" s="156"/>
    </row>
    <row r="25" spans="1:12" ht="15" thickBot="1" x14ac:dyDescent="0.35">
      <c r="A25" s="157"/>
      <c r="B25" s="158" t="s">
        <v>83</v>
      </c>
      <c r="C25" s="159">
        <v>604</v>
      </c>
      <c r="D25" s="160">
        <f>D7+D8+D11+D18+D21+D24</f>
        <v>0</v>
      </c>
      <c r="E25" s="161"/>
      <c r="F25" s="291" t="s">
        <v>84</v>
      </c>
      <c r="G25" s="291" t="s">
        <v>85</v>
      </c>
      <c r="H25" s="278"/>
      <c r="I25" s="278"/>
      <c r="J25" s="278"/>
      <c r="K25" s="278"/>
      <c r="L25" s="278"/>
    </row>
    <row r="26" spans="1:12" x14ac:dyDescent="0.3">
      <c r="A26" s="162">
        <v>1</v>
      </c>
      <c r="B26" s="101" t="s">
        <v>86</v>
      </c>
      <c r="D26" s="280" t="s">
        <v>87</v>
      </c>
      <c r="E26" s="281"/>
      <c r="F26" s="292"/>
      <c r="G26" s="292"/>
      <c r="H26" s="279"/>
      <c r="I26" s="279"/>
      <c r="J26" s="279"/>
      <c r="K26" s="279"/>
      <c r="L26" s="279"/>
    </row>
    <row r="27" spans="1:12" x14ac:dyDescent="0.3">
      <c r="A27">
        <v>2</v>
      </c>
      <c r="B27" s="1" t="s">
        <v>88</v>
      </c>
      <c r="D27" s="282"/>
      <c r="E27" s="283"/>
      <c r="F27" s="292"/>
      <c r="G27" s="292"/>
      <c r="H27" s="279"/>
      <c r="I27" s="279"/>
      <c r="J27" s="279"/>
      <c r="K27" s="279"/>
      <c r="L27" s="279"/>
    </row>
    <row r="28" spans="1:12" x14ac:dyDescent="0.3">
      <c r="A28">
        <v>3</v>
      </c>
      <c r="B28" s="1" t="s">
        <v>89</v>
      </c>
      <c r="D28" s="282"/>
      <c r="E28" s="283"/>
      <c r="F28" s="292"/>
      <c r="G28" s="292"/>
      <c r="H28" s="279"/>
      <c r="I28" s="279"/>
      <c r="J28" s="279"/>
      <c r="K28" s="279"/>
      <c r="L28" s="279"/>
    </row>
    <row r="29" spans="1:12" x14ac:dyDescent="0.3">
      <c r="A29">
        <v>4</v>
      </c>
      <c r="B29" s="1" t="s">
        <v>90</v>
      </c>
      <c r="D29" s="282"/>
      <c r="E29" s="283"/>
      <c r="F29" s="292"/>
      <c r="G29" s="292"/>
      <c r="H29" s="279"/>
      <c r="I29" s="279"/>
      <c r="J29" s="279"/>
      <c r="K29" s="279"/>
      <c r="L29" s="279"/>
    </row>
    <row r="30" spans="1:12" x14ac:dyDescent="0.3">
      <c r="A30">
        <v>5</v>
      </c>
      <c r="B30" s="1" t="s">
        <v>91</v>
      </c>
      <c r="D30" s="282"/>
      <c r="E30" s="283"/>
      <c r="F30" s="292"/>
      <c r="G30" s="292"/>
      <c r="H30" s="279"/>
      <c r="I30" s="279"/>
      <c r="J30" s="279"/>
      <c r="K30" s="279"/>
      <c r="L30" s="279"/>
    </row>
    <row r="31" spans="1:12" ht="15" thickBot="1" x14ac:dyDescent="0.35">
      <c r="A31">
        <v>6</v>
      </c>
      <c r="B31" s="1" t="s">
        <v>92</v>
      </c>
      <c r="D31" s="284"/>
      <c r="E31" s="285"/>
      <c r="F31" s="292"/>
      <c r="G31" s="292"/>
      <c r="H31" s="279"/>
      <c r="I31" s="279"/>
      <c r="J31" s="279"/>
      <c r="K31" s="279"/>
      <c r="L31" s="279"/>
    </row>
    <row r="32" spans="1:12" ht="16.2" thickBot="1" x14ac:dyDescent="0.35">
      <c r="A32">
        <v>7</v>
      </c>
      <c r="B32" s="1" t="s">
        <v>93</v>
      </c>
      <c r="D32" s="276" t="s">
        <v>94</v>
      </c>
      <c r="E32" s="277"/>
      <c r="F32" s="163">
        <f>F8++F11+F18+F21+F24+F7</f>
        <v>0</v>
      </c>
      <c r="G32" s="163">
        <f t="shared" ref="G32:L32" si="5">G8++G11+G18+G21+G24+G7</f>
        <v>0</v>
      </c>
      <c r="H32" s="163">
        <f t="shared" si="5"/>
        <v>0</v>
      </c>
      <c r="I32" s="163">
        <f t="shared" si="5"/>
        <v>0</v>
      </c>
      <c r="J32" s="163">
        <f t="shared" si="5"/>
        <v>0</v>
      </c>
      <c r="K32" s="163">
        <f t="shared" si="5"/>
        <v>0</v>
      </c>
      <c r="L32" s="163">
        <f t="shared" si="5"/>
        <v>0</v>
      </c>
    </row>
    <row r="33" spans="1:12" x14ac:dyDescent="0.3">
      <c r="B33" s="1" t="s">
        <v>95</v>
      </c>
      <c r="C33" s="1"/>
      <c r="D33" s="1" t="s">
        <v>96</v>
      </c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>
        <v>8</v>
      </c>
      <c r="B34" s="1" t="s">
        <v>97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>
        <v>9</v>
      </c>
      <c r="B35" s="1" t="s">
        <v>98</v>
      </c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9">
    <mergeCell ref="A8:B8"/>
    <mergeCell ref="D2:H2"/>
    <mergeCell ref="A5:B6"/>
    <mergeCell ref="C5:D5"/>
    <mergeCell ref="E5:E6"/>
    <mergeCell ref="A7:B7"/>
    <mergeCell ref="L25:L31"/>
    <mergeCell ref="D26:E31"/>
    <mergeCell ref="A11:B11"/>
    <mergeCell ref="A18:B18"/>
    <mergeCell ref="A21:B21"/>
    <mergeCell ref="A24:B24"/>
    <mergeCell ref="F25:F31"/>
    <mergeCell ref="G25:G31"/>
    <mergeCell ref="D32:E32"/>
    <mergeCell ref="H25:H31"/>
    <mergeCell ref="I25:I31"/>
    <mergeCell ref="J25:J31"/>
    <mergeCell ref="K25:K31"/>
  </mergeCells>
  <pageMargins left="0.19685039370078741" right="0.19685039370078741" top="0.19685039370078741" bottom="0" header="0.31496062992125984" footer="0.31496062992125984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3680-3215-424E-9DD3-617420911043}">
  <dimension ref="A2:P35"/>
  <sheetViews>
    <sheetView workbookViewId="0">
      <selection activeCell="O23" sqref="O23"/>
    </sheetView>
  </sheetViews>
  <sheetFormatPr defaultRowHeight="14.4" x14ac:dyDescent="0.3"/>
  <cols>
    <col min="1" max="1" width="6.21875" customWidth="1"/>
    <col min="2" max="2" width="17.44140625" customWidth="1"/>
    <col min="6" max="12" width="10.77734375" customWidth="1"/>
  </cols>
  <sheetData>
    <row r="2" spans="1:16" ht="15.6" x14ac:dyDescent="0.3">
      <c r="A2" s="96"/>
      <c r="B2" s="96"/>
      <c r="C2" s="96"/>
      <c r="D2" s="293" t="s">
        <v>51</v>
      </c>
      <c r="E2" s="293"/>
      <c r="F2" s="293"/>
      <c r="G2" s="293"/>
      <c r="H2" s="293"/>
      <c r="I2" s="96">
        <v>1</v>
      </c>
      <c r="J2" s="96"/>
      <c r="K2" s="96"/>
      <c r="L2" s="96"/>
    </row>
    <row r="3" spans="1:16" x14ac:dyDescent="0.3">
      <c r="A3" s="11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6" ht="15" thickBot="1" x14ac:dyDescent="0.35">
      <c r="A4" s="117" t="s">
        <v>53</v>
      </c>
      <c r="B4" s="96"/>
      <c r="C4" s="96"/>
      <c r="D4" s="96"/>
      <c r="E4" s="96"/>
      <c r="F4" s="96"/>
      <c r="G4" s="96"/>
      <c r="H4" s="96"/>
      <c r="I4" s="96"/>
      <c r="J4" s="96" t="s">
        <v>54</v>
      </c>
      <c r="K4" s="96" t="s">
        <v>55</v>
      </c>
      <c r="L4" s="96"/>
    </row>
    <row r="5" spans="1:16" x14ac:dyDescent="0.3">
      <c r="A5" s="294" t="s">
        <v>17</v>
      </c>
      <c r="B5" s="295"/>
      <c r="C5" s="298" t="s">
        <v>56</v>
      </c>
      <c r="D5" s="299"/>
      <c r="E5" s="300" t="s">
        <v>57</v>
      </c>
      <c r="F5" s="118" t="s">
        <v>58</v>
      </c>
      <c r="G5" s="119" t="s">
        <v>59</v>
      </c>
      <c r="H5" s="120" t="s">
        <v>60</v>
      </c>
      <c r="I5" s="119" t="s">
        <v>61</v>
      </c>
      <c r="J5" s="119" t="s">
        <v>62</v>
      </c>
      <c r="K5" s="119" t="s">
        <v>63</v>
      </c>
      <c r="L5" s="119" t="s">
        <v>64</v>
      </c>
    </row>
    <row r="6" spans="1:16" ht="15" thickBot="1" x14ac:dyDescent="0.35">
      <c r="A6" s="296"/>
      <c r="B6" s="297"/>
      <c r="C6" s="121" t="s">
        <v>65</v>
      </c>
      <c r="D6" s="122" t="s">
        <v>66</v>
      </c>
      <c r="E6" s="301"/>
      <c r="F6" s="123">
        <v>44809</v>
      </c>
      <c r="G6" s="123">
        <v>44810</v>
      </c>
      <c r="H6" s="123">
        <v>44811</v>
      </c>
      <c r="I6" s="123">
        <v>44812</v>
      </c>
      <c r="J6" s="123">
        <v>44813</v>
      </c>
      <c r="K6" s="123">
        <v>44814</v>
      </c>
      <c r="L6" s="123">
        <v>44815</v>
      </c>
    </row>
    <row r="7" spans="1:16" ht="15" thickBot="1" x14ac:dyDescent="0.35">
      <c r="A7" s="302" t="s">
        <v>67</v>
      </c>
      <c r="B7" s="303"/>
      <c r="C7" s="124">
        <v>120</v>
      </c>
      <c r="D7" s="125">
        <f>SUM(F7:L7)</f>
        <v>125</v>
      </c>
      <c r="E7" s="126"/>
      <c r="F7" s="127">
        <v>25</v>
      </c>
      <c r="G7" s="127">
        <v>25</v>
      </c>
      <c r="H7" s="127">
        <v>25</v>
      </c>
      <c r="I7" s="127">
        <v>25</v>
      </c>
      <c r="J7" s="127">
        <v>25</v>
      </c>
      <c r="K7" s="127"/>
      <c r="L7" s="127"/>
    </row>
    <row r="8" spans="1:16" x14ac:dyDescent="0.3">
      <c r="A8" s="286" t="s">
        <v>68</v>
      </c>
      <c r="B8" s="288"/>
      <c r="C8" s="128">
        <f>C9+C10</f>
        <v>60</v>
      </c>
      <c r="D8" s="129">
        <f t="shared" ref="D8:L8" si="0">D9+D10</f>
        <v>60</v>
      </c>
      <c r="E8" s="130"/>
      <c r="F8" s="131">
        <f t="shared" si="0"/>
        <v>35</v>
      </c>
      <c r="G8" s="131">
        <f t="shared" si="0"/>
        <v>0</v>
      </c>
      <c r="H8" s="131">
        <f t="shared" si="0"/>
        <v>0</v>
      </c>
      <c r="I8" s="131">
        <f t="shared" si="0"/>
        <v>25</v>
      </c>
      <c r="J8" s="131">
        <f t="shared" si="0"/>
        <v>0</v>
      </c>
      <c r="K8" s="131">
        <f t="shared" si="0"/>
        <v>0</v>
      </c>
      <c r="L8" s="131">
        <f t="shared" si="0"/>
        <v>0</v>
      </c>
    </row>
    <row r="9" spans="1:16" x14ac:dyDescent="0.3">
      <c r="A9" s="132"/>
      <c r="B9" s="133" t="s">
        <v>69</v>
      </c>
      <c r="C9" s="134">
        <v>30</v>
      </c>
      <c r="D9" s="135">
        <f>SUM(F9:L9)</f>
        <v>35</v>
      </c>
      <c r="E9" s="136"/>
      <c r="F9" s="137">
        <v>35</v>
      </c>
      <c r="G9" s="137"/>
      <c r="H9" s="137"/>
      <c r="I9" s="137"/>
      <c r="J9" s="137"/>
      <c r="K9" s="137"/>
      <c r="L9" s="137"/>
    </row>
    <row r="10" spans="1:16" ht="15" thickBot="1" x14ac:dyDescent="0.35">
      <c r="A10" s="138"/>
      <c r="B10" s="139" t="s">
        <v>70</v>
      </c>
      <c r="C10" s="140">
        <v>30</v>
      </c>
      <c r="D10" s="135">
        <f>SUM(F10:L10)</f>
        <v>25</v>
      </c>
      <c r="E10" s="141"/>
      <c r="F10" s="142"/>
      <c r="G10" s="142"/>
      <c r="H10" s="142"/>
      <c r="I10" s="142">
        <v>25</v>
      </c>
      <c r="J10" s="142"/>
      <c r="K10" s="142"/>
      <c r="L10" s="142"/>
    </row>
    <row r="11" spans="1:16" x14ac:dyDescent="0.3">
      <c r="A11" s="286" t="s">
        <v>71</v>
      </c>
      <c r="B11" s="287"/>
      <c r="C11" s="128">
        <f>SUM(C12:C17)</f>
        <v>272</v>
      </c>
      <c r="D11" s="129">
        <f t="shared" ref="D11:L11" si="1">SUM(D12:D17)</f>
        <v>272</v>
      </c>
      <c r="E11" s="130"/>
      <c r="F11" s="131">
        <f t="shared" si="1"/>
        <v>60</v>
      </c>
      <c r="G11" s="131">
        <f t="shared" si="1"/>
        <v>60</v>
      </c>
      <c r="H11" s="131">
        <f t="shared" si="1"/>
        <v>55</v>
      </c>
      <c r="I11" s="131">
        <f t="shared" si="1"/>
        <v>70</v>
      </c>
      <c r="J11" s="131">
        <f t="shared" si="1"/>
        <v>27</v>
      </c>
      <c r="K11" s="131">
        <f t="shared" si="1"/>
        <v>0</v>
      </c>
      <c r="L11" s="131">
        <f t="shared" si="1"/>
        <v>0</v>
      </c>
    </row>
    <row r="12" spans="1:16" x14ac:dyDescent="0.3">
      <c r="A12" s="132"/>
      <c r="B12" s="133" t="s">
        <v>72</v>
      </c>
      <c r="C12" s="143">
        <v>60</v>
      </c>
      <c r="D12" s="144">
        <f>SUM(F12:L12)</f>
        <v>60</v>
      </c>
      <c r="E12" s="145"/>
      <c r="F12" s="146">
        <v>30</v>
      </c>
      <c r="G12" s="146"/>
      <c r="H12" s="146"/>
      <c r="I12" s="146">
        <v>30</v>
      </c>
      <c r="J12" s="146"/>
      <c r="K12" s="146"/>
      <c r="L12" s="146"/>
    </row>
    <row r="13" spans="1:16" x14ac:dyDescent="0.3">
      <c r="A13" s="132"/>
      <c r="B13" s="133" t="s">
        <v>73</v>
      </c>
      <c r="C13" s="143">
        <v>60</v>
      </c>
      <c r="D13" s="144">
        <f t="shared" ref="D13:D24" si="2">SUM(F13:L13)</f>
        <v>60</v>
      </c>
      <c r="E13" s="145"/>
      <c r="F13" s="146">
        <v>30</v>
      </c>
      <c r="G13" s="146"/>
      <c r="H13" s="146"/>
      <c r="I13" s="146">
        <v>30</v>
      </c>
      <c r="J13" s="146"/>
      <c r="K13" s="146"/>
      <c r="L13" s="146"/>
    </row>
    <row r="14" spans="1:16" x14ac:dyDescent="0.3">
      <c r="A14" s="132"/>
      <c r="B14" s="133" t="s">
        <v>74</v>
      </c>
      <c r="C14" s="143">
        <v>60</v>
      </c>
      <c r="D14" s="144">
        <f t="shared" si="2"/>
        <v>60</v>
      </c>
      <c r="E14" s="145"/>
      <c r="F14" s="146"/>
      <c r="G14" s="146">
        <v>50</v>
      </c>
      <c r="H14" s="146">
        <v>10</v>
      </c>
      <c r="I14" s="146"/>
      <c r="J14" s="146"/>
      <c r="K14" s="146"/>
      <c r="L14" s="146"/>
    </row>
    <row r="15" spans="1:16" x14ac:dyDescent="0.3">
      <c r="A15" s="132"/>
      <c r="B15" s="133" t="s">
        <v>75</v>
      </c>
      <c r="C15" s="143">
        <v>38</v>
      </c>
      <c r="D15" s="144">
        <f t="shared" si="2"/>
        <v>38</v>
      </c>
      <c r="E15" s="145"/>
      <c r="F15" s="146"/>
      <c r="G15" s="146"/>
      <c r="H15" s="146">
        <v>25</v>
      </c>
      <c r="I15" s="146"/>
      <c r="J15" s="146">
        <v>13</v>
      </c>
      <c r="K15" s="146"/>
      <c r="L15" s="146"/>
      <c r="P15" t="s">
        <v>99</v>
      </c>
    </row>
    <row r="16" spans="1:16" x14ac:dyDescent="0.3">
      <c r="A16" s="132"/>
      <c r="B16" s="133" t="s">
        <v>76</v>
      </c>
      <c r="C16" s="143">
        <v>24</v>
      </c>
      <c r="D16" s="144">
        <f t="shared" si="2"/>
        <v>24</v>
      </c>
      <c r="E16" s="145"/>
      <c r="F16" s="146"/>
      <c r="G16" s="146"/>
      <c r="H16" s="146">
        <v>20</v>
      </c>
      <c r="I16" s="146"/>
      <c r="J16" s="146">
        <v>4</v>
      </c>
      <c r="K16" s="146"/>
      <c r="L16" s="146"/>
    </row>
    <row r="17" spans="1:12" ht="15" thickBot="1" x14ac:dyDescent="0.35">
      <c r="A17" s="138"/>
      <c r="B17" s="147" t="s">
        <v>29</v>
      </c>
      <c r="C17" s="148">
        <v>30</v>
      </c>
      <c r="D17" s="144">
        <f t="shared" si="2"/>
        <v>30</v>
      </c>
      <c r="E17" s="149"/>
      <c r="F17" s="150"/>
      <c r="G17" s="150">
        <v>10</v>
      </c>
      <c r="H17" s="150"/>
      <c r="I17" s="150">
        <v>10</v>
      </c>
      <c r="J17" s="150">
        <v>10</v>
      </c>
      <c r="K17" s="150"/>
      <c r="L17" s="150"/>
    </row>
    <row r="18" spans="1:12" x14ac:dyDescent="0.3">
      <c r="A18" s="286" t="s">
        <v>77</v>
      </c>
      <c r="B18" s="288"/>
      <c r="C18" s="128">
        <f>C19+C20</f>
        <v>92</v>
      </c>
      <c r="D18" s="151">
        <f t="shared" si="2"/>
        <v>83</v>
      </c>
      <c r="E18" s="152"/>
      <c r="F18" s="131">
        <f>F19+F20</f>
        <v>0</v>
      </c>
      <c r="G18" s="131">
        <f t="shared" ref="G18:L18" si="3">G19+G20</f>
        <v>35</v>
      </c>
      <c r="H18" s="131">
        <f t="shared" si="3"/>
        <v>0</v>
      </c>
      <c r="I18" s="131">
        <f t="shared" si="3"/>
        <v>0</v>
      </c>
      <c r="J18" s="131">
        <f t="shared" si="3"/>
        <v>48</v>
      </c>
      <c r="K18" s="131">
        <f t="shared" si="3"/>
        <v>0</v>
      </c>
      <c r="L18" s="131">
        <f t="shared" si="3"/>
        <v>0</v>
      </c>
    </row>
    <row r="19" spans="1:12" x14ac:dyDescent="0.3">
      <c r="A19" s="132"/>
      <c r="B19" s="133" t="s">
        <v>78</v>
      </c>
      <c r="C19" s="134">
        <v>48</v>
      </c>
      <c r="D19" s="144">
        <f t="shared" si="2"/>
        <v>48</v>
      </c>
      <c r="E19" s="136"/>
      <c r="F19" s="137"/>
      <c r="G19" s="137"/>
      <c r="H19" s="137"/>
      <c r="I19" s="137"/>
      <c r="J19" s="137">
        <v>48</v>
      </c>
      <c r="K19" s="137"/>
      <c r="L19" s="137"/>
    </row>
    <row r="20" spans="1:12" ht="15" thickBot="1" x14ac:dyDescent="0.35">
      <c r="A20" s="138"/>
      <c r="B20" s="139" t="s">
        <v>36</v>
      </c>
      <c r="C20" s="140">
        <v>44</v>
      </c>
      <c r="D20" s="144">
        <f t="shared" si="2"/>
        <v>35</v>
      </c>
      <c r="E20" s="141"/>
      <c r="F20" s="142"/>
      <c r="G20" s="142">
        <v>35</v>
      </c>
      <c r="H20" s="142"/>
      <c r="I20" s="142"/>
      <c r="J20" s="142"/>
      <c r="K20" s="142"/>
      <c r="L20" s="142"/>
    </row>
    <row r="21" spans="1:12" x14ac:dyDescent="0.3">
      <c r="A21" s="286" t="s">
        <v>79</v>
      </c>
      <c r="B21" s="287"/>
      <c r="C21" s="128">
        <f>C22+C23</f>
        <v>60</v>
      </c>
      <c r="D21" s="151">
        <f t="shared" si="2"/>
        <v>60</v>
      </c>
      <c r="E21" s="152"/>
      <c r="F21" s="131">
        <f>F22+F23</f>
        <v>0</v>
      </c>
      <c r="G21" s="131">
        <f t="shared" ref="G21:L21" si="4">G22+G23</f>
        <v>0</v>
      </c>
      <c r="H21" s="131">
        <f t="shared" si="4"/>
        <v>40</v>
      </c>
      <c r="I21" s="131">
        <f t="shared" si="4"/>
        <v>0</v>
      </c>
      <c r="J21" s="131">
        <f t="shared" si="4"/>
        <v>20</v>
      </c>
      <c r="K21" s="131">
        <f t="shared" si="4"/>
        <v>0</v>
      </c>
      <c r="L21" s="131">
        <f t="shared" si="4"/>
        <v>0</v>
      </c>
    </row>
    <row r="22" spans="1:12" x14ac:dyDescent="0.3">
      <c r="A22" s="132"/>
      <c r="B22" s="133" t="s">
        <v>80</v>
      </c>
      <c r="C22" s="134">
        <v>20</v>
      </c>
      <c r="D22" s="144">
        <f t="shared" si="2"/>
        <v>20</v>
      </c>
      <c r="E22" s="136"/>
      <c r="F22" s="137"/>
      <c r="G22" s="137"/>
      <c r="H22" s="137"/>
      <c r="I22" s="137"/>
      <c r="J22" s="137">
        <v>20</v>
      </c>
      <c r="K22" s="137"/>
      <c r="L22" s="137"/>
    </row>
    <row r="23" spans="1:12" ht="15" thickBot="1" x14ac:dyDescent="0.35">
      <c r="A23" s="138"/>
      <c r="B23" s="139" t="s">
        <v>81</v>
      </c>
      <c r="C23" s="140">
        <v>40</v>
      </c>
      <c r="D23" s="144">
        <f t="shared" si="2"/>
        <v>40</v>
      </c>
      <c r="E23" s="141"/>
      <c r="F23" s="142"/>
      <c r="G23" s="142"/>
      <c r="H23" s="142">
        <v>40</v>
      </c>
      <c r="I23" s="142"/>
      <c r="J23" s="142"/>
      <c r="K23" s="142"/>
      <c r="L23" s="142"/>
    </row>
    <row r="24" spans="1:12" ht="15" thickBot="1" x14ac:dyDescent="0.35">
      <c r="A24" s="289" t="s">
        <v>82</v>
      </c>
      <c r="B24" s="290"/>
      <c r="C24" s="153"/>
      <c r="D24" s="154">
        <f t="shared" si="2"/>
        <v>0</v>
      </c>
      <c r="E24" s="155"/>
      <c r="F24" s="156"/>
      <c r="G24" s="156"/>
      <c r="H24" s="156"/>
      <c r="I24" s="156"/>
      <c r="J24" s="156"/>
      <c r="K24" s="156"/>
      <c r="L24" s="156"/>
    </row>
    <row r="25" spans="1:12" ht="15" thickBot="1" x14ac:dyDescent="0.35">
      <c r="A25" s="157"/>
      <c r="B25" s="158" t="s">
        <v>83</v>
      </c>
      <c r="C25" s="159">
        <v>604</v>
      </c>
      <c r="D25" s="160">
        <f>D7+D8+D11+D18+D21+D24</f>
        <v>600</v>
      </c>
      <c r="E25" s="161"/>
      <c r="F25" s="291" t="s">
        <v>84</v>
      </c>
      <c r="G25" s="291" t="s">
        <v>85</v>
      </c>
      <c r="H25" s="278"/>
      <c r="I25" s="278"/>
      <c r="J25" s="278"/>
      <c r="K25" s="278"/>
      <c r="L25" s="278"/>
    </row>
    <row r="26" spans="1:12" x14ac:dyDescent="0.3">
      <c r="A26" s="162">
        <v>1</v>
      </c>
      <c r="B26" s="101" t="s">
        <v>86</v>
      </c>
      <c r="D26" s="280" t="s">
        <v>87</v>
      </c>
      <c r="E26" s="281"/>
      <c r="F26" s="292"/>
      <c r="G26" s="292"/>
      <c r="H26" s="279"/>
      <c r="I26" s="279"/>
      <c r="J26" s="279"/>
      <c r="K26" s="279"/>
      <c r="L26" s="279"/>
    </row>
    <row r="27" spans="1:12" x14ac:dyDescent="0.3">
      <c r="A27">
        <v>2</v>
      </c>
      <c r="B27" s="1" t="s">
        <v>88</v>
      </c>
      <c r="D27" s="282"/>
      <c r="E27" s="283"/>
      <c r="F27" s="292"/>
      <c r="G27" s="292"/>
      <c r="H27" s="279"/>
      <c r="I27" s="279"/>
      <c r="J27" s="279"/>
      <c r="K27" s="279"/>
      <c r="L27" s="279"/>
    </row>
    <row r="28" spans="1:12" x14ac:dyDescent="0.3">
      <c r="A28">
        <v>3</v>
      </c>
      <c r="B28" s="1" t="s">
        <v>89</v>
      </c>
      <c r="D28" s="282"/>
      <c r="E28" s="283"/>
      <c r="F28" s="292"/>
      <c r="G28" s="292"/>
      <c r="H28" s="279"/>
      <c r="I28" s="279"/>
      <c r="J28" s="279"/>
      <c r="K28" s="279"/>
      <c r="L28" s="279"/>
    </row>
    <row r="29" spans="1:12" x14ac:dyDescent="0.3">
      <c r="A29">
        <v>4</v>
      </c>
      <c r="B29" s="1" t="s">
        <v>90</v>
      </c>
      <c r="D29" s="282"/>
      <c r="E29" s="283"/>
      <c r="F29" s="292"/>
      <c r="G29" s="292"/>
      <c r="H29" s="279"/>
      <c r="I29" s="279"/>
      <c r="J29" s="279"/>
      <c r="K29" s="279"/>
      <c r="L29" s="279"/>
    </row>
    <row r="30" spans="1:12" x14ac:dyDescent="0.3">
      <c r="A30">
        <v>5</v>
      </c>
      <c r="B30" s="1" t="s">
        <v>91</v>
      </c>
      <c r="D30" s="282"/>
      <c r="E30" s="283"/>
      <c r="F30" s="292"/>
      <c r="G30" s="292"/>
      <c r="H30" s="279"/>
      <c r="I30" s="279"/>
      <c r="J30" s="279"/>
      <c r="K30" s="279"/>
      <c r="L30" s="279"/>
    </row>
    <row r="31" spans="1:12" ht="15" thickBot="1" x14ac:dyDescent="0.35">
      <c r="A31">
        <v>6</v>
      </c>
      <c r="B31" s="1" t="s">
        <v>92</v>
      </c>
      <c r="D31" s="284"/>
      <c r="E31" s="285"/>
      <c r="F31" s="292"/>
      <c r="G31" s="292"/>
      <c r="H31" s="279"/>
      <c r="I31" s="279"/>
      <c r="J31" s="279"/>
      <c r="K31" s="279"/>
      <c r="L31" s="279"/>
    </row>
    <row r="32" spans="1:12" ht="16.2" thickBot="1" x14ac:dyDescent="0.35">
      <c r="A32">
        <v>7</v>
      </c>
      <c r="B32" s="1" t="s">
        <v>93</v>
      </c>
      <c r="D32" s="276" t="s">
        <v>94</v>
      </c>
      <c r="E32" s="277"/>
      <c r="F32" s="163">
        <f>F8++F11+F18+F21+F24+F7</f>
        <v>120</v>
      </c>
      <c r="G32" s="163">
        <f t="shared" ref="G32:L32" si="5">G8++G11+G18+G21+G24+G7</f>
        <v>120</v>
      </c>
      <c r="H32" s="163">
        <f t="shared" si="5"/>
        <v>120</v>
      </c>
      <c r="I32" s="163">
        <f t="shared" si="5"/>
        <v>120</v>
      </c>
      <c r="J32" s="163">
        <f t="shared" si="5"/>
        <v>120</v>
      </c>
      <c r="K32" s="163">
        <f t="shared" si="5"/>
        <v>0</v>
      </c>
      <c r="L32" s="163">
        <f t="shared" si="5"/>
        <v>0</v>
      </c>
    </row>
    <row r="33" spans="1:12" x14ac:dyDescent="0.3">
      <c r="B33" s="1" t="s">
        <v>95</v>
      </c>
      <c r="C33" s="1"/>
      <c r="D33" s="1" t="s">
        <v>96</v>
      </c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>
        <v>8</v>
      </c>
      <c r="B34" s="1" t="s">
        <v>97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>
        <v>9</v>
      </c>
      <c r="B35" s="1" t="s">
        <v>98</v>
      </c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9">
    <mergeCell ref="A8:B8"/>
    <mergeCell ref="D2:H2"/>
    <mergeCell ref="A5:B6"/>
    <mergeCell ref="C5:D5"/>
    <mergeCell ref="E5:E6"/>
    <mergeCell ref="A7:B7"/>
    <mergeCell ref="L25:L31"/>
    <mergeCell ref="D26:E31"/>
    <mergeCell ref="A11:B11"/>
    <mergeCell ref="A18:B18"/>
    <mergeCell ref="A21:B21"/>
    <mergeCell ref="A24:B24"/>
    <mergeCell ref="F25:F31"/>
    <mergeCell ref="G25:G31"/>
    <mergeCell ref="D32:E32"/>
    <mergeCell ref="H25:H31"/>
    <mergeCell ref="I25:I31"/>
    <mergeCell ref="J25:J31"/>
    <mergeCell ref="K25:K31"/>
  </mergeCells>
  <pageMargins left="0.19685039370078741" right="0.19685039370078741" top="0.19685039370078741" bottom="0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Trim II</vt:lpstr>
      <vt:lpstr>Trim I</vt:lpstr>
      <vt:lpstr>Micro1</vt:lpstr>
      <vt:lpstr>Micro2</vt:lpstr>
      <vt:lpstr>Micro3</vt:lpstr>
      <vt:lpstr>Micro4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Mircea</dc:creator>
  <cp:lastModifiedBy>Mircea</cp:lastModifiedBy>
  <dcterms:created xsi:type="dcterms:W3CDTF">2015-06-05T18:19:34Z</dcterms:created>
  <dcterms:modified xsi:type="dcterms:W3CDTF">2022-11-13T16:07:21Z</dcterms:modified>
</cp:coreProperties>
</file>